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1 " sheetId="1" r:id="rId1"/>
    <sheet name="Sheet1 (2)" sheetId="2" r:id="rId2"/>
  </sheets>
  <definedNames>
    <definedName name="_xlnm.Print_Area" localSheetId="1">'Sheet1 (2)'!$A$1:$M$20</definedName>
    <definedName name="_xlnm.Print_Titles" localSheetId="1">'Sheet1 (2)'!$1:$4</definedName>
  </definedNames>
  <calcPr fullCalcOnLoad="1"/>
</workbook>
</file>

<file path=xl/sharedStrings.xml><?xml version="1.0" encoding="utf-8"?>
<sst xmlns="http://schemas.openxmlformats.org/spreadsheetml/2006/main" count="558" uniqueCount="159">
  <si>
    <r>
      <t>2022</t>
    </r>
    <r>
      <rPr>
        <sz val="14"/>
        <rFont val="宋体"/>
        <family val="0"/>
      </rPr>
      <t>年中央集中彩票公益金支持社会福利事业专项资金补助地方项目资金情况统计表</t>
    </r>
  </si>
  <si>
    <t>填报单位（公章）：</t>
  </si>
  <si>
    <t>金额单位：元</t>
  </si>
  <si>
    <t>序号</t>
  </si>
  <si>
    <t>省</t>
  </si>
  <si>
    <t>市</t>
  </si>
  <si>
    <t>县（区）</t>
  </si>
  <si>
    <t>项目名称</t>
  </si>
  <si>
    <r>
      <t>项目金额</t>
    </r>
    <r>
      <rPr>
        <b/>
        <sz val="10"/>
        <rFont val="Times New Roman"/>
        <family val="1"/>
      </rPr>
      <t>(</t>
    </r>
    <r>
      <rPr>
        <b/>
        <sz val="10"/>
        <rFont val="宋体"/>
        <family val="0"/>
      </rPr>
      <t>元</t>
    </r>
    <r>
      <rPr>
        <b/>
        <sz val="10"/>
        <rFont val="Times New Roman"/>
        <family val="1"/>
      </rPr>
      <t>)</t>
    </r>
  </si>
  <si>
    <t>项目启动时间或首次资金拨付时间</t>
  </si>
  <si>
    <t>截至2022年底执行金额</t>
  </si>
  <si>
    <t>项目实施单位</t>
  </si>
  <si>
    <t>项目类型</t>
  </si>
  <si>
    <t>项目资金使用方向</t>
  </si>
  <si>
    <t>是否拼盘项目</t>
  </si>
  <si>
    <t>安徽省</t>
  </si>
  <si>
    <t>滁州</t>
  </si>
  <si>
    <t>市本级</t>
  </si>
  <si>
    <t>社会养老服务体系建设</t>
  </si>
  <si>
    <r>
      <t>2022</t>
    </r>
    <r>
      <rPr>
        <sz val="10"/>
        <rFont val="宋体"/>
        <family val="0"/>
      </rPr>
      <t>年</t>
    </r>
    <r>
      <rPr>
        <sz val="10"/>
        <rFont val="Times New Roman"/>
        <family val="1"/>
      </rPr>
      <t>12</t>
    </r>
    <r>
      <rPr>
        <sz val="10"/>
        <rFont val="宋体"/>
        <family val="0"/>
      </rPr>
      <t>月</t>
    </r>
  </si>
  <si>
    <t>滁州市民政局</t>
  </si>
  <si>
    <t>购买服务</t>
  </si>
  <si>
    <t>老年人福利类</t>
  </si>
  <si>
    <t>否</t>
  </si>
  <si>
    <t>社会工作和志愿服务</t>
  </si>
  <si>
    <t>社会公益类</t>
  </si>
  <si>
    <t>是</t>
  </si>
  <si>
    <t>滁州市</t>
  </si>
  <si>
    <t>精神卫生社会福利院采购设施设备</t>
  </si>
  <si>
    <r>
      <t>项目启动时间</t>
    </r>
    <r>
      <rPr>
        <sz val="10"/>
        <rFont val="Times New Roman"/>
        <family val="1"/>
      </rPr>
      <t>2023</t>
    </r>
    <r>
      <rPr>
        <sz val="10"/>
        <rFont val="宋体"/>
        <family val="0"/>
      </rPr>
      <t>年</t>
    </r>
    <r>
      <rPr>
        <sz val="10"/>
        <rFont val="Times New Roman"/>
        <family val="1"/>
      </rPr>
      <t>7</t>
    </r>
    <r>
      <rPr>
        <sz val="10"/>
        <rFont val="宋体"/>
        <family val="0"/>
      </rPr>
      <t>月</t>
    </r>
  </si>
  <si>
    <t>购买设施设备</t>
  </si>
  <si>
    <t>残疾人福利类</t>
  </si>
  <si>
    <t>福利机构服务能力提升</t>
  </si>
  <si>
    <t>首次拨付2022.10.26</t>
  </si>
  <si>
    <t>滁州市社会福利院（滁州市儿童福利院）</t>
  </si>
  <si>
    <t>购买设施设备等</t>
  </si>
  <si>
    <t>儿童福利类</t>
  </si>
  <si>
    <t>首次拨付2022.11.3</t>
  </si>
  <si>
    <t>资助</t>
  </si>
  <si>
    <t>殡葬基础设施设备建设更新改造</t>
  </si>
  <si>
    <r>
      <t>2022</t>
    </r>
    <r>
      <rPr>
        <sz val="10"/>
        <rFont val="宋体"/>
        <family val="0"/>
      </rPr>
      <t>年</t>
    </r>
    <r>
      <rPr>
        <sz val="10"/>
        <rFont val="Times New Roman"/>
        <family val="1"/>
      </rPr>
      <t>11</t>
    </r>
    <r>
      <rPr>
        <sz val="10"/>
        <rFont val="宋体"/>
        <family val="0"/>
      </rPr>
      <t>月</t>
    </r>
  </si>
  <si>
    <t>滁州市火化殡仪馆</t>
  </si>
  <si>
    <t>琅琊区</t>
  </si>
  <si>
    <t>遵阳社区养老服务站</t>
  </si>
  <si>
    <t>2022.11</t>
  </si>
  <si>
    <t>遵阳街道办事处</t>
  </si>
  <si>
    <t>基建</t>
  </si>
  <si>
    <t>孤儿助学</t>
  </si>
  <si>
    <t>2022.07</t>
  </si>
  <si>
    <t>琅琊区民政局</t>
  </si>
  <si>
    <t>精神障碍社区康复运营</t>
  </si>
  <si>
    <t>2022.08</t>
  </si>
  <si>
    <t>琅琊区民政局、三官社区</t>
  </si>
  <si>
    <t>适老化改造</t>
  </si>
  <si>
    <t>2023.02</t>
  </si>
  <si>
    <t>改造</t>
  </si>
  <si>
    <t>安徽</t>
  </si>
  <si>
    <t>南谯区</t>
  </si>
  <si>
    <t>特殊困难老年人适老化改造</t>
  </si>
  <si>
    <t>2022.7.22</t>
  </si>
  <si>
    <t>南谯区民政局</t>
  </si>
  <si>
    <t>老年人福利</t>
  </si>
  <si>
    <t>乌衣、腰铺、沙河、敬老院消防改造及清风明月设计费和监理费</t>
  </si>
  <si>
    <t>2021.7.23</t>
  </si>
  <si>
    <t>南谯区养老机构房屋质量鉴定及等级评定</t>
  </si>
  <si>
    <t>2021.12.20</t>
  </si>
  <si>
    <t>紫南社区养老服务站电梯</t>
  </si>
  <si>
    <t>2021.5.8</t>
  </si>
  <si>
    <t>龙蟠街道老年食堂显示屏</t>
  </si>
  <si>
    <t>2022.9.1</t>
  </si>
  <si>
    <t>精神障碍社区康复项目运营补贴</t>
  </si>
  <si>
    <t>2022.4.5</t>
  </si>
  <si>
    <t>残疾人福利</t>
  </si>
  <si>
    <t>为孤儿与事实无人抚养儿童发放助学资金</t>
  </si>
  <si>
    <t>2022.12.14</t>
  </si>
  <si>
    <t>儿童福利</t>
  </si>
  <si>
    <t>来安县</t>
  </si>
  <si>
    <t>困难老年人家庭适老化改造</t>
  </si>
  <si>
    <r>
      <t>2</t>
    </r>
    <r>
      <rPr>
        <sz val="10"/>
        <rFont val="Times New Roman"/>
        <family val="1"/>
      </rPr>
      <t>022</t>
    </r>
    <r>
      <rPr>
        <sz val="10"/>
        <rFont val="宋体"/>
        <family val="0"/>
      </rPr>
      <t>年</t>
    </r>
    <r>
      <rPr>
        <sz val="10"/>
        <rFont val="Times New Roman"/>
        <family val="1"/>
      </rPr>
      <t>10</t>
    </r>
    <r>
      <rPr>
        <sz val="10"/>
        <rFont val="宋体"/>
        <family val="0"/>
      </rPr>
      <t>月</t>
    </r>
  </si>
  <si>
    <t>县民政局</t>
  </si>
  <si>
    <t>备注：项目总金额59.87万元</t>
  </si>
  <si>
    <r>
      <t>2022</t>
    </r>
    <r>
      <rPr>
        <sz val="10"/>
        <color indexed="10"/>
        <rFont val="宋体"/>
        <family val="0"/>
      </rPr>
      <t>年</t>
    </r>
    <r>
      <rPr>
        <sz val="10"/>
        <color indexed="10"/>
        <rFont val="Times New Roman"/>
        <family val="1"/>
      </rPr>
      <t>1</t>
    </r>
    <r>
      <rPr>
        <sz val="10"/>
        <color indexed="10"/>
        <rFont val="宋体"/>
        <family val="0"/>
      </rPr>
      <t>月</t>
    </r>
  </si>
  <si>
    <t>来安县精神障碍社区康复设施建设运营项目</t>
  </si>
  <si>
    <r>
      <t>2</t>
    </r>
    <r>
      <rPr>
        <sz val="10"/>
        <rFont val="Times New Roman"/>
        <family val="1"/>
      </rPr>
      <t>022</t>
    </r>
    <r>
      <rPr>
        <sz val="10"/>
        <rFont val="宋体"/>
        <family val="0"/>
      </rPr>
      <t>年</t>
    </r>
    <r>
      <rPr>
        <sz val="10"/>
        <rFont val="Times New Roman"/>
        <family val="1"/>
      </rPr>
      <t>11</t>
    </r>
    <r>
      <rPr>
        <sz val="10"/>
        <rFont val="宋体"/>
        <family val="0"/>
      </rPr>
      <t>月</t>
    </r>
  </si>
  <si>
    <t>老年助餐</t>
  </si>
  <si>
    <t>社区养老服务中心建设项目</t>
  </si>
  <si>
    <r>
      <t>2021</t>
    </r>
    <r>
      <rPr>
        <sz val="10"/>
        <rFont val="宋体"/>
        <family val="0"/>
      </rPr>
      <t>年</t>
    </r>
    <r>
      <rPr>
        <sz val="10"/>
        <rFont val="Times New Roman"/>
        <family val="1"/>
      </rPr>
      <t>09</t>
    </r>
    <r>
      <rPr>
        <sz val="10"/>
        <rFont val="宋体"/>
        <family val="0"/>
      </rPr>
      <t>月</t>
    </r>
  </si>
  <si>
    <t>备注：项目总金额173.61万元</t>
  </si>
  <si>
    <t>全椒县</t>
  </si>
  <si>
    <r>
      <t>2022</t>
    </r>
    <r>
      <rPr>
        <sz val="10"/>
        <rFont val="宋体"/>
        <family val="0"/>
      </rPr>
      <t>年襄河镇适老化改造</t>
    </r>
  </si>
  <si>
    <r>
      <t>2022</t>
    </r>
    <r>
      <rPr>
        <sz val="10"/>
        <rFont val="宋体"/>
        <family val="0"/>
      </rPr>
      <t>年</t>
    </r>
    <r>
      <rPr>
        <sz val="10"/>
        <rFont val="Times New Roman"/>
        <family val="1"/>
      </rPr>
      <t>10</t>
    </r>
    <r>
      <rPr>
        <sz val="10"/>
        <rFont val="宋体"/>
        <family val="0"/>
      </rPr>
      <t>月份支付</t>
    </r>
  </si>
  <si>
    <t>全椒县民政局</t>
  </si>
  <si>
    <t>襄河镇养老服务站建设</t>
  </si>
  <si>
    <t>襄河镇人民政府</t>
  </si>
  <si>
    <r>
      <t>2023</t>
    </r>
    <r>
      <rPr>
        <sz val="10"/>
        <rFont val="宋体"/>
        <family val="0"/>
      </rPr>
      <t>年</t>
    </r>
    <r>
      <rPr>
        <sz val="10"/>
        <rFont val="Times New Roman"/>
        <family val="1"/>
      </rPr>
      <t>3</t>
    </r>
    <r>
      <rPr>
        <sz val="10"/>
        <rFont val="宋体"/>
        <family val="0"/>
      </rPr>
      <t>月份启动</t>
    </r>
  </si>
  <si>
    <t>精神障碍社区康复建设</t>
  </si>
  <si>
    <r>
      <t>2022</t>
    </r>
    <r>
      <rPr>
        <sz val="10"/>
        <rFont val="宋体"/>
        <family val="0"/>
      </rPr>
      <t>年</t>
    </r>
    <r>
      <rPr>
        <sz val="10"/>
        <rFont val="Times New Roman"/>
        <family val="1"/>
      </rPr>
      <t>8</t>
    </r>
    <r>
      <rPr>
        <sz val="10"/>
        <rFont val="宋体"/>
        <family val="0"/>
      </rPr>
      <t>月份</t>
    </r>
  </si>
  <si>
    <t>购买服务、设施设备</t>
  </si>
  <si>
    <t>殡仪馆火化炉改造</t>
  </si>
  <si>
    <r>
      <t>2022</t>
    </r>
    <r>
      <rPr>
        <sz val="10"/>
        <rFont val="宋体"/>
        <family val="0"/>
      </rPr>
      <t>年</t>
    </r>
    <r>
      <rPr>
        <sz val="10"/>
        <rFont val="Times New Roman"/>
        <family val="1"/>
      </rPr>
      <t>10</t>
    </r>
    <r>
      <rPr>
        <sz val="10"/>
        <rFont val="宋体"/>
        <family val="0"/>
      </rPr>
      <t>月启动</t>
    </r>
  </si>
  <si>
    <t>全椒县殡仪馆</t>
  </si>
  <si>
    <t>安琥省</t>
  </si>
  <si>
    <t>孤儿助学金</t>
  </si>
  <si>
    <r>
      <t>2022</t>
    </r>
    <r>
      <rPr>
        <sz val="10"/>
        <color indexed="10"/>
        <rFont val="宋体"/>
        <family val="0"/>
      </rPr>
      <t>年</t>
    </r>
    <r>
      <rPr>
        <sz val="10"/>
        <color indexed="10"/>
        <rFont val="Times New Roman"/>
        <family val="1"/>
      </rPr>
      <t>11</t>
    </r>
    <r>
      <rPr>
        <sz val="10"/>
        <color indexed="10"/>
        <rFont val="宋体"/>
        <family val="0"/>
      </rPr>
      <t>月支付</t>
    </r>
  </si>
  <si>
    <t>凤阳县</t>
  </si>
  <si>
    <t>凤阳县红心镇敬老院工程</t>
  </si>
  <si>
    <t>凤阳县红心镇人民政府</t>
  </si>
  <si>
    <t>老年福利类</t>
  </si>
  <si>
    <t>特殊困难家庭适老化改造</t>
  </si>
  <si>
    <t>凤阳县民政局</t>
  </si>
  <si>
    <t>凤阳县精神障碍康复中心</t>
  </si>
  <si>
    <t>定远县</t>
  </si>
  <si>
    <t>滁州市定远县定城、严桥、仓镇、界牌、拂晓、三和、蒋集7所敬老院提升改造</t>
  </si>
  <si>
    <t>定远县民政局</t>
  </si>
  <si>
    <t>滁州市定远县定城镇景湖壹号社区养老服务站购电梯</t>
  </si>
  <si>
    <t>滁州市定远县特殊困难老年人家庭适老化改造项目</t>
  </si>
  <si>
    <t>滁州市定远县严重精神病患者康复点建设项目</t>
  </si>
  <si>
    <t>2023年2月</t>
  </si>
  <si>
    <t>滁州市定远县孤儿助学项目</t>
  </si>
  <si>
    <t>明光市</t>
  </si>
  <si>
    <t>部分敬老院改造和设施设备添置</t>
  </si>
  <si>
    <r>
      <t>2022</t>
    </r>
    <r>
      <rPr>
        <sz val="10"/>
        <rFont val="宋体"/>
        <family val="0"/>
      </rPr>
      <t>年</t>
    </r>
    <r>
      <rPr>
        <sz val="10"/>
        <rFont val="宋体"/>
        <family val="0"/>
      </rPr>
      <t>9</t>
    </r>
    <r>
      <rPr>
        <sz val="10"/>
        <rFont val="宋体"/>
        <family val="0"/>
      </rPr>
      <t>月</t>
    </r>
  </si>
  <si>
    <t>乡镇人民政府</t>
  </si>
  <si>
    <t>补助</t>
  </si>
  <si>
    <t>特殊困难老年人定期走访探视项目</t>
  </si>
  <si>
    <r>
      <t>2022</t>
    </r>
    <r>
      <rPr>
        <sz val="10"/>
        <rFont val="宋体"/>
        <family val="0"/>
      </rPr>
      <t>年</t>
    </r>
    <r>
      <rPr>
        <sz val="10"/>
        <rFont val="宋体"/>
        <family val="0"/>
      </rPr>
      <t>12</t>
    </r>
    <r>
      <rPr>
        <sz val="10"/>
        <rFont val="宋体"/>
        <family val="0"/>
      </rPr>
      <t>月</t>
    </r>
  </si>
  <si>
    <t>明光市民政局</t>
  </si>
  <si>
    <t>社区养老服务站（助餐点）运营补助</t>
  </si>
  <si>
    <t>未启动</t>
  </si>
  <si>
    <t>精神障碍社区康复服务机构建设</t>
  </si>
  <si>
    <t>2022年11月</t>
  </si>
  <si>
    <t>明光街道韩山社区</t>
  </si>
  <si>
    <t>基建和购买设施设备</t>
  </si>
  <si>
    <t>2022年12月</t>
  </si>
  <si>
    <t>殡葬设施设备</t>
  </si>
  <si>
    <r>
      <t>2022</t>
    </r>
    <r>
      <rPr>
        <sz val="10"/>
        <rFont val="宋体"/>
        <family val="0"/>
      </rPr>
      <t>年</t>
    </r>
    <r>
      <rPr>
        <sz val="10"/>
        <rFont val="Times New Roman"/>
        <family val="1"/>
      </rPr>
      <t>10</t>
    </r>
    <r>
      <rPr>
        <sz val="10"/>
        <rFont val="宋体"/>
        <family val="0"/>
      </rPr>
      <t>月</t>
    </r>
  </si>
  <si>
    <t>明光市殡仪馆</t>
  </si>
  <si>
    <t>天长市</t>
  </si>
  <si>
    <t>养老服务设施设备配置</t>
  </si>
  <si>
    <t>2022.04</t>
  </si>
  <si>
    <t>天长市广陵街道</t>
  </si>
  <si>
    <t>特殊困难老年人家庭适老化改造</t>
  </si>
  <si>
    <t>天长市民政局</t>
  </si>
  <si>
    <t>精神障碍社区康复服务</t>
  </si>
  <si>
    <t>精神卫生福利机构康复辅助设施设备配置</t>
  </si>
  <si>
    <t>福彩圆梦·孤儿助学工程</t>
  </si>
  <si>
    <t>社会工作和社工站志愿服务项目</t>
  </si>
  <si>
    <t>民办非企业单位</t>
  </si>
  <si>
    <t>备注：1.请不要调整报表结构，不能增列</t>
  </si>
  <si>
    <t xml:space="preserve">      2.各地项目资金总额应与我们分配下达数保持一致，包括老年人福利类、儿童福利类、残疾人福利类、社会公益类，各类项目金额均应与下达数一致</t>
  </si>
  <si>
    <r>
      <t xml:space="preserve">            3.</t>
    </r>
    <r>
      <rPr>
        <sz val="12"/>
        <rFont val="宋体"/>
        <family val="0"/>
      </rPr>
      <t>项目资金使用方向为老年人福利类、儿童福利类、残疾人福利类、社会公益类，请勿填写其他</t>
    </r>
  </si>
  <si>
    <r>
      <t xml:space="preserve">            4.</t>
    </r>
    <r>
      <rPr>
        <sz val="12"/>
        <rFont val="宋体"/>
        <family val="0"/>
      </rPr>
      <t>截至</t>
    </r>
    <r>
      <rPr>
        <sz val="12"/>
        <rFont val="Times New Roman"/>
        <family val="1"/>
      </rPr>
      <t>2022</t>
    </r>
    <r>
      <rPr>
        <sz val="12"/>
        <rFont val="宋体"/>
        <family val="0"/>
      </rPr>
      <t>年底执行金额与使用情况报告中2022年支出当年资金金额一致</t>
    </r>
  </si>
  <si>
    <r>
      <t xml:space="preserve">            5.</t>
    </r>
    <r>
      <rPr>
        <sz val="12"/>
        <rFont val="宋体"/>
        <family val="0"/>
      </rPr>
      <t>项目类型为：基建、购买设施设备、购买服务、资助等</t>
    </r>
  </si>
  <si>
    <r>
      <t xml:space="preserve">            6.</t>
    </r>
    <r>
      <rPr>
        <sz val="12"/>
        <rFont val="宋体"/>
        <family val="0"/>
      </rPr>
      <t>是否拼盘项目，全部使用中央集中彩票公益金的填否，同一项目有使用中央集中彩票公益金以外其他资金的填是</t>
    </r>
  </si>
  <si>
    <r>
      <t xml:space="preserve">            7.</t>
    </r>
    <r>
      <rPr>
        <sz val="12"/>
        <rFont val="宋体"/>
        <family val="0"/>
      </rPr>
      <t>孤儿助学汇总填写一列</t>
    </r>
  </si>
  <si>
    <t>2022.01</t>
  </si>
  <si>
    <t>2022.09</t>
  </si>
  <si>
    <t>2022.12</t>
  </si>
  <si>
    <t>2022.10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</si>
</sst>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0_ "/>
  </numFmts>
  <fonts count="44">
    <font>
      <sz val="12"/>
      <name val="宋体"/>
      <family val="0"/>
    </font>
    <font>
      <sz val="11"/>
      <name val="宋体"/>
      <family val="0"/>
    </font>
    <font>
      <b/>
      <sz val="12"/>
      <name val="Times New Roman"/>
      <family val="1"/>
    </font>
    <font>
      <sz val="12"/>
      <name val="Times New Roman"/>
      <family val="1"/>
    </font>
    <font>
      <sz val="10"/>
      <name val="Times New Roman"/>
      <family val="1"/>
    </font>
    <font>
      <sz val="14"/>
      <name val="Times New Roman"/>
      <family val="1"/>
    </font>
    <font>
      <b/>
      <sz val="10"/>
      <name val="宋体"/>
      <family val="0"/>
    </font>
    <font>
      <sz val="10"/>
      <name val="仿宋_GB2312"/>
      <family val="3"/>
    </font>
    <font>
      <sz val="10"/>
      <name val="宋体"/>
      <family val="0"/>
    </font>
    <font>
      <b/>
      <sz val="10"/>
      <name val="Times New Roman"/>
      <family val="1"/>
    </font>
    <font>
      <sz val="12"/>
      <color indexed="10"/>
      <name val="Times New Roman"/>
      <family val="1"/>
    </font>
    <font>
      <sz val="9"/>
      <name val="仿宋_GB2312"/>
      <family val="3"/>
    </font>
    <font>
      <sz val="10"/>
      <color indexed="10"/>
      <name val="Times New Roman"/>
      <family val="1"/>
    </font>
    <font>
      <sz val="10"/>
      <color indexed="10"/>
      <name val="宋体"/>
      <family val="0"/>
    </font>
    <font>
      <sz val="9"/>
      <color indexed="40"/>
      <name val="仿宋_GB2312"/>
      <family val="3"/>
    </font>
    <font>
      <sz val="10"/>
      <color indexed="10"/>
      <name val="仿宋_GB2312"/>
      <family val="3"/>
    </font>
    <font>
      <sz val="9"/>
      <color indexed="10"/>
      <name val="仿宋_GB2312"/>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宋体"/>
      <family val="0"/>
    </font>
    <font>
      <sz val="12"/>
      <color rgb="FFFF0000"/>
      <name val="Times New Roman"/>
      <family val="1"/>
    </font>
    <font>
      <sz val="10"/>
      <color rgb="FFFF0000"/>
      <name val="Times New Roman"/>
      <family val="1"/>
    </font>
    <font>
      <sz val="10"/>
      <color rgb="FFFF0000"/>
      <name val="宋体"/>
      <family val="0"/>
    </font>
    <font>
      <sz val="9"/>
      <color rgb="FF00B0F0"/>
      <name val="仿宋_GB2312"/>
      <family val="3"/>
    </font>
    <font>
      <sz val="10"/>
      <color rgb="FFFF0000"/>
      <name val="仿宋_GB2312"/>
      <family val="3"/>
    </font>
    <font>
      <sz val="9"/>
      <color rgb="FFFF0000"/>
      <name val="仿宋_GB2312"/>
      <family val="3"/>
    </font>
    <font>
      <sz val="10"/>
      <color rgb="FFFF000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20" fillId="7" borderId="0" applyNumberFormat="0" applyBorder="0" applyAlignment="0" applyProtection="0"/>
    <xf numFmtId="0" fontId="23" fillId="0" borderId="4" applyNumberFormat="0" applyFill="0" applyAlignment="0" applyProtection="0"/>
    <xf numFmtId="0" fontId="20" fillId="3" borderId="0" applyNumberFormat="0" applyBorder="0" applyAlignment="0" applyProtection="0"/>
    <xf numFmtId="0" fontId="29" fillId="2" borderId="5" applyNumberFormat="0" applyAlignment="0" applyProtection="0"/>
    <xf numFmtId="0" fontId="30" fillId="2" borderId="1" applyNumberFormat="0" applyAlignment="0" applyProtection="0"/>
    <xf numFmtId="0" fontId="31" fillId="8" borderId="6" applyNumberFormat="0" applyAlignment="0" applyProtection="0"/>
    <xf numFmtId="0" fontId="17" fillId="9" borderId="0" applyNumberFormat="0" applyBorder="0" applyAlignment="0" applyProtection="0"/>
    <xf numFmtId="0" fontId="20" fillId="10"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9" borderId="0" applyNumberFormat="0" applyBorder="0" applyAlignment="0" applyProtection="0"/>
    <xf numFmtId="0" fontId="35" fillId="11" borderId="0" applyNumberFormat="0" applyBorder="0" applyAlignment="0" applyProtection="0"/>
    <xf numFmtId="0" fontId="17" fillId="12" borderId="0" applyNumberFormat="0" applyBorder="0" applyAlignment="0" applyProtection="0"/>
    <xf numFmtId="0" fontId="20"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0" fillId="16" borderId="0" applyNumberFormat="0" applyBorder="0" applyAlignment="0" applyProtection="0"/>
    <xf numFmtId="0" fontId="17"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7" fillId="4" borderId="0" applyNumberFormat="0" applyBorder="0" applyAlignment="0" applyProtection="0"/>
    <xf numFmtId="0" fontId="20" fillId="4" borderId="0" applyNumberFormat="0" applyBorder="0" applyAlignment="0" applyProtection="0"/>
    <xf numFmtId="0" fontId="0" fillId="0" borderId="0">
      <alignment vertical="center"/>
      <protection/>
    </xf>
    <xf numFmtId="0" fontId="17" fillId="0" borderId="0">
      <alignment vertical="center"/>
      <protection/>
    </xf>
    <xf numFmtId="0" fontId="0" fillId="0" borderId="0">
      <alignment/>
      <protection/>
    </xf>
    <xf numFmtId="0" fontId="0" fillId="0" borderId="0">
      <alignment/>
      <protection/>
    </xf>
  </cellStyleXfs>
  <cellXfs count="127">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177" fontId="7" fillId="0" borderId="9" xfId="65" applyNumberFormat="1" applyFont="1" applyFill="1" applyBorder="1" applyAlignment="1" applyProtection="1">
      <alignment horizontal="center" vertical="center" wrapText="1"/>
      <protection locked="0"/>
    </xf>
    <xf numFmtId="176" fontId="7" fillId="0" borderId="9"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0" fillId="0" borderId="0" xfId="0" applyFont="1" applyFill="1" applyAlignment="1">
      <alignment horizontal="left" vertical="center" wrapText="1"/>
    </xf>
    <xf numFmtId="176" fontId="0"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left" vertical="center" wrapText="1"/>
    </xf>
    <xf numFmtId="0" fontId="5" fillId="0" borderId="0" xfId="0" applyNumberFormat="1" applyFont="1" applyFill="1" applyAlignment="1">
      <alignment horizontal="center" vertical="center" wrapText="1"/>
    </xf>
    <xf numFmtId="0" fontId="3" fillId="0" borderId="0" xfId="0" applyFont="1" applyFill="1" applyAlignment="1">
      <alignment horizontal="center" vertical="center"/>
    </xf>
    <xf numFmtId="0" fontId="3" fillId="0" borderId="0" xfId="0" applyNumberFormat="1" applyFont="1" applyFill="1" applyAlignment="1">
      <alignment horizontal="center" vertical="center" wrapText="1"/>
    </xf>
    <xf numFmtId="0" fontId="8" fillId="0" borderId="0" xfId="0" applyFont="1" applyFill="1" applyAlignment="1">
      <alignment horizontal="center" vertical="center"/>
    </xf>
    <xf numFmtId="0" fontId="6" fillId="0" borderId="9"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7" fillId="0" borderId="0" xfId="0" applyFont="1" applyFill="1" applyAlignment="1">
      <alignment horizontal="center" vertical="center"/>
    </xf>
    <xf numFmtId="0" fontId="37" fillId="0" borderId="0" xfId="0" applyFont="1" applyFill="1" applyAlignment="1">
      <alignment horizontal="center" vertical="center"/>
    </xf>
    <xf numFmtId="0" fontId="4"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11" fillId="0" borderId="9" xfId="65" applyNumberFormat="1" applyFont="1" applyFill="1" applyBorder="1" applyAlignment="1" applyProtection="1">
      <alignment horizontal="center" vertical="center" wrapText="1"/>
      <protection/>
    </xf>
    <xf numFmtId="176"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77" fontId="11" fillId="0" borderId="9" xfId="65" applyNumberFormat="1" applyFont="1" applyFill="1" applyBorder="1" applyAlignment="1" applyProtection="1">
      <alignment horizontal="center" vertical="center" wrapText="1"/>
      <protection locked="0"/>
    </xf>
    <xf numFmtId="0" fontId="11" fillId="0" borderId="9" xfId="65" applyNumberFormat="1" applyFont="1" applyFill="1" applyBorder="1" applyAlignment="1" applyProtection="1">
      <alignment horizontal="center" vertical="center"/>
      <protection/>
    </xf>
    <xf numFmtId="0" fontId="11" fillId="0" borderId="9" xfId="65" applyNumberFormat="1" applyFont="1" applyFill="1" applyBorder="1" applyAlignment="1">
      <alignment horizontal="center" vertical="center" wrapText="1"/>
      <protection/>
    </xf>
    <xf numFmtId="176" fontId="8"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0" fontId="38" fillId="0" borderId="9"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9" xfId="0" applyFont="1" applyFill="1" applyBorder="1" applyAlignment="1">
      <alignment horizontal="center" vertical="center" wrapText="1"/>
    </xf>
    <xf numFmtId="176" fontId="38" fillId="0" borderId="9" xfId="0" applyNumberFormat="1" applyFont="1" applyFill="1" applyBorder="1" applyAlignment="1">
      <alignment horizontal="center" vertical="center"/>
    </xf>
    <xf numFmtId="176" fontId="39" fillId="0" borderId="9"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38" fillId="0" borderId="9" xfId="0" applyNumberFormat="1" applyFont="1" applyFill="1" applyBorder="1" applyAlignment="1">
      <alignment horizontal="center" vertical="center"/>
    </xf>
    <xf numFmtId="179" fontId="4" fillId="0" borderId="9" xfId="0" applyNumberFormat="1" applyFont="1" applyFill="1" applyBorder="1" applyAlignment="1">
      <alignment horizontal="center" vertical="center"/>
    </xf>
    <xf numFmtId="176" fontId="38" fillId="0" borderId="9" xfId="0" applyNumberFormat="1" applyFont="1" applyFill="1" applyBorder="1" applyAlignment="1">
      <alignment horizontal="center" vertical="center"/>
    </xf>
    <xf numFmtId="176" fontId="38"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39"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49" fontId="38" fillId="0" borderId="9" xfId="0" applyNumberFormat="1" applyFont="1" applyFill="1" applyBorder="1" applyAlignment="1">
      <alignment horizontal="center" vertical="center" wrapText="1"/>
    </xf>
    <xf numFmtId="176" fontId="38"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7" fontId="40" fillId="19" borderId="9" xfId="65" applyNumberFormat="1" applyFont="1" applyFill="1" applyBorder="1" applyAlignment="1" applyProtection="1">
      <alignment horizontal="center" vertical="center" wrapText="1"/>
      <protection locked="0"/>
    </xf>
    <xf numFmtId="31" fontId="4" fillId="0" borderId="9" xfId="0" applyNumberFormat="1" applyFont="1" applyFill="1" applyBorder="1" applyAlignment="1">
      <alignment horizontal="center" vertical="center"/>
    </xf>
    <xf numFmtId="177" fontId="11" fillId="19" borderId="9" xfId="65" applyNumberFormat="1" applyFont="1" applyFill="1" applyBorder="1" applyAlignment="1" applyProtection="1">
      <alignment horizontal="center" vertical="center" wrapText="1"/>
      <protection locked="0"/>
    </xf>
    <xf numFmtId="57" fontId="4" fillId="0" borderId="9" xfId="0" applyNumberFormat="1" applyFont="1" applyFill="1" applyBorder="1" applyAlignment="1">
      <alignment horizontal="center" vertical="center"/>
    </xf>
    <xf numFmtId="177" fontId="41" fillId="19" borderId="9" xfId="65" applyNumberFormat="1" applyFont="1" applyFill="1" applyBorder="1" applyAlignment="1" applyProtection="1">
      <alignment horizontal="center" vertical="center" wrapText="1"/>
      <protection locked="0"/>
    </xf>
    <xf numFmtId="57" fontId="38" fillId="0" borderId="9" xfId="0" applyNumberFormat="1" applyFont="1" applyFill="1" applyBorder="1" applyAlignment="1">
      <alignment horizontal="center" vertical="center"/>
    </xf>
    <xf numFmtId="0" fontId="11" fillId="0" borderId="9" xfId="66" applyNumberFormat="1" applyFont="1" applyFill="1" applyBorder="1" applyAlignment="1" applyProtection="1">
      <alignment horizontal="center" vertical="center" wrapText="1"/>
      <protection locked="0"/>
    </xf>
    <xf numFmtId="57" fontId="11" fillId="0" borderId="9" xfId="66" applyNumberFormat="1" applyFont="1" applyFill="1" applyBorder="1" applyAlignment="1" applyProtection="1">
      <alignment horizontal="center" vertical="center" wrapText="1"/>
      <protection locked="0"/>
    </xf>
    <xf numFmtId="0" fontId="7" fillId="0" borderId="9" xfId="66" applyNumberFormat="1" applyFont="1" applyFill="1" applyBorder="1" applyAlignment="1" applyProtection="1">
      <alignment horizontal="center" vertical="center" wrapText="1"/>
      <protection locked="0"/>
    </xf>
    <xf numFmtId="57" fontId="7" fillId="0" borderId="9" xfId="66"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lignment horizontal="center" vertical="center"/>
    </xf>
    <xf numFmtId="49" fontId="11" fillId="0" borderId="9" xfId="66" applyNumberFormat="1" applyFont="1" applyFill="1" applyBorder="1" applyAlignment="1" applyProtection="1">
      <alignment horizontal="center" vertical="center" wrapText="1"/>
      <protection locked="0"/>
    </xf>
    <xf numFmtId="0" fontId="42" fillId="0" borderId="9" xfId="66" applyNumberFormat="1" applyFont="1" applyFill="1" applyBorder="1" applyAlignment="1" applyProtection="1">
      <alignment horizontal="center" vertical="center" wrapText="1"/>
      <protection locked="0"/>
    </xf>
    <xf numFmtId="176" fontId="38" fillId="0" borderId="9" xfId="0" applyNumberFormat="1" applyFont="1" applyFill="1" applyBorder="1" applyAlignment="1">
      <alignment horizontal="center" vertical="center"/>
    </xf>
    <xf numFmtId="57" fontId="42" fillId="0" borderId="9" xfId="66" applyNumberFormat="1"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177" fontId="8" fillId="0" borderId="9" xfId="65" applyNumberFormat="1" applyFont="1" applyFill="1" applyBorder="1" applyAlignment="1" applyProtection="1">
      <alignment horizontal="center" vertical="center" wrapText="1"/>
      <protection locked="0"/>
    </xf>
    <xf numFmtId="177"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39" fillId="0" borderId="9" xfId="0" applyFont="1" applyFill="1" applyBorder="1" applyAlignment="1">
      <alignment horizontal="center" vertical="center" wrapText="1"/>
    </xf>
    <xf numFmtId="177" fontId="39" fillId="0" borderId="9" xfId="0" applyNumberFormat="1" applyFont="1" applyFill="1" applyBorder="1" applyAlignment="1">
      <alignment horizontal="center" vertical="center" wrapText="1"/>
    </xf>
    <xf numFmtId="49" fontId="39" fillId="0" borderId="9" xfId="0" applyNumberFormat="1" applyFont="1" applyFill="1" applyBorder="1" applyAlignment="1">
      <alignment horizontal="center" vertical="center" wrapText="1"/>
    </xf>
    <xf numFmtId="177" fontId="39"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43" fillId="0" borderId="0" xfId="0" applyFont="1" applyAlignment="1">
      <alignment horizontal="center" vertical="center" wrapText="1"/>
    </xf>
    <xf numFmtId="49" fontId="38" fillId="0" borderId="9" xfId="0" applyNumberFormat="1" applyFont="1" applyFill="1" applyBorder="1" applyAlignment="1">
      <alignment horizontal="center" vertical="center"/>
    </xf>
    <xf numFmtId="0" fontId="0" fillId="0" borderId="0" xfId="0" applyFont="1" applyFill="1" applyAlignment="1">
      <alignment horizontal="center" vertical="center" wrapText="1"/>
    </xf>
    <xf numFmtId="0" fontId="37"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e鯪9Y_x000B_" xfId="65"/>
    <cellStyle name="e鯪9Y_x000B_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3"/>
  <sheetViews>
    <sheetView zoomScaleSheetLayoutView="100" workbookViewId="0" topLeftCell="A1">
      <selection activeCell="D22" sqref="D22"/>
    </sheetView>
  </sheetViews>
  <sheetFormatPr defaultColWidth="9.00390625" defaultRowHeight="14.25"/>
  <cols>
    <col min="1" max="1" width="4.875" style="3" customWidth="1"/>
    <col min="2" max="3" width="6.25390625" style="3" customWidth="1"/>
    <col min="4" max="4" width="11.25390625" style="3" customWidth="1"/>
    <col min="5" max="5" width="21.25390625" style="4" customWidth="1"/>
    <col min="6" max="6" width="11.00390625" style="5" customWidth="1"/>
    <col min="7" max="7" width="28.75390625" style="5" customWidth="1"/>
    <col min="8" max="8" width="23.00390625" style="5" customWidth="1"/>
    <col min="9" max="9" width="29.125" style="3" customWidth="1"/>
    <col min="10" max="10" width="9.50390625" style="3" customWidth="1"/>
    <col min="11" max="11" width="16.875" style="3" customWidth="1"/>
    <col min="12" max="12" width="12.125" style="3" customWidth="1"/>
    <col min="13" max="16384" width="9.00390625" style="3" customWidth="1"/>
  </cols>
  <sheetData>
    <row r="1" spans="1:12" ht="37.5" customHeight="1">
      <c r="A1" s="8" t="s">
        <v>0</v>
      </c>
      <c r="B1" s="8"/>
      <c r="C1" s="8"/>
      <c r="D1" s="8"/>
      <c r="E1" s="9"/>
      <c r="F1" s="10"/>
      <c r="G1" s="10"/>
      <c r="H1" s="10"/>
      <c r="I1" s="8"/>
      <c r="J1" s="8"/>
      <c r="K1" s="8"/>
      <c r="L1" s="8"/>
    </row>
    <row r="3" spans="1:12" ht="22.5" customHeight="1">
      <c r="A3" s="11" t="s">
        <v>1</v>
      </c>
      <c r="B3" s="11"/>
      <c r="C3" s="11"/>
      <c r="D3" s="11"/>
      <c r="E3" s="12"/>
      <c r="F3" s="13"/>
      <c r="G3" s="13"/>
      <c r="H3" s="13"/>
      <c r="I3" s="43"/>
      <c r="J3" s="43"/>
      <c r="K3" s="45" t="s">
        <v>2</v>
      </c>
      <c r="L3" s="43"/>
    </row>
    <row r="4" spans="1:12" s="1" customFormat="1" ht="15.75">
      <c r="A4" s="14" t="s">
        <v>3</v>
      </c>
      <c r="B4" s="14" t="s">
        <v>4</v>
      </c>
      <c r="C4" s="14" t="s">
        <v>5</v>
      </c>
      <c r="D4" s="14" t="s">
        <v>6</v>
      </c>
      <c r="E4" s="15" t="s">
        <v>7</v>
      </c>
      <c r="F4" s="16" t="s">
        <v>8</v>
      </c>
      <c r="G4" s="16" t="s">
        <v>9</v>
      </c>
      <c r="H4" s="16" t="s">
        <v>10</v>
      </c>
      <c r="I4" s="14" t="s">
        <v>11</v>
      </c>
      <c r="J4" s="14" t="s">
        <v>12</v>
      </c>
      <c r="K4" s="14" t="s">
        <v>13</v>
      </c>
      <c r="L4" s="14" t="s">
        <v>14</v>
      </c>
    </row>
    <row r="5" spans="1:12" s="3" customFormat="1" ht="15.75">
      <c r="A5" s="56"/>
      <c r="B5" s="57" t="s">
        <v>15</v>
      </c>
      <c r="C5" s="57" t="s">
        <v>16</v>
      </c>
      <c r="D5" s="57" t="s">
        <v>17</v>
      </c>
      <c r="E5" s="58" t="s">
        <v>18</v>
      </c>
      <c r="F5" s="59">
        <v>245900</v>
      </c>
      <c r="G5" s="60" t="s">
        <v>19</v>
      </c>
      <c r="H5" s="59">
        <v>172100</v>
      </c>
      <c r="I5" s="57" t="s">
        <v>20</v>
      </c>
      <c r="J5" s="57" t="s">
        <v>21</v>
      </c>
      <c r="K5" s="57" t="s">
        <v>22</v>
      </c>
      <c r="L5" s="57" t="s">
        <v>23</v>
      </c>
    </row>
    <row r="6" spans="1:12" s="3" customFormat="1" ht="15.75">
      <c r="A6" s="56"/>
      <c r="B6" s="57"/>
      <c r="C6" s="57"/>
      <c r="D6" s="57"/>
      <c r="E6" s="61" t="s">
        <v>24</v>
      </c>
      <c r="F6" s="59">
        <v>62900</v>
      </c>
      <c r="G6" s="59"/>
      <c r="H6" s="59">
        <v>0</v>
      </c>
      <c r="I6" s="57" t="s">
        <v>20</v>
      </c>
      <c r="J6" s="57" t="s">
        <v>21</v>
      </c>
      <c r="K6" s="57" t="s">
        <v>25</v>
      </c>
      <c r="L6" s="57" t="s">
        <v>26</v>
      </c>
    </row>
    <row r="7" spans="1:12" s="3" customFormat="1" ht="22.5">
      <c r="A7" s="56"/>
      <c r="B7" s="57" t="s">
        <v>15</v>
      </c>
      <c r="C7" s="57" t="s">
        <v>27</v>
      </c>
      <c r="D7" s="62" t="s">
        <v>17</v>
      </c>
      <c r="E7" s="58" t="s">
        <v>28</v>
      </c>
      <c r="F7" s="63">
        <v>89.13</v>
      </c>
      <c r="G7" s="64" t="s">
        <v>29</v>
      </c>
      <c r="H7" s="65">
        <v>0</v>
      </c>
      <c r="I7" s="63" t="s">
        <v>20</v>
      </c>
      <c r="J7" s="57" t="s">
        <v>30</v>
      </c>
      <c r="K7" s="57" t="s">
        <v>31</v>
      </c>
      <c r="L7" s="57" t="s">
        <v>23</v>
      </c>
    </row>
    <row r="8" spans="1:12" s="3" customFormat="1" ht="15.75">
      <c r="A8" s="56"/>
      <c r="B8" s="57"/>
      <c r="C8" s="66"/>
      <c r="D8" s="57"/>
      <c r="E8" s="67" t="s">
        <v>32</v>
      </c>
      <c r="F8" s="59">
        <v>279800</v>
      </c>
      <c r="G8" s="68" t="s">
        <v>33</v>
      </c>
      <c r="H8" s="59">
        <v>42593</v>
      </c>
      <c r="I8" s="57" t="s">
        <v>34</v>
      </c>
      <c r="J8" s="57" t="s">
        <v>35</v>
      </c>
      <c r="K8" s="108" t="s">
        <v>36</v>
      </c>
      <c r="L8" s="57" t="s">
        <v>23</v>
      </c>
    </row>
    <row r="9" spans="1:12" s="54" customFormat="1" ht="15.75">
      <c r="A9" s="69"/>
      <c r="B9" s="70"/>
      <c r="C9" s="71"/>
      <c r="D9" s="70"/>
      <c r="E9" s="72" t="s">
        <v>32</v>
      </c>
      <c r="F9" s="73">
        <v>10000</v>
      </c>
      <c r="G9" s="74" t="s">
        <v>37</v>
      </c>
      <c r="H9" s="73">
        <v>2600</v>
      </c>
      <c r="I9" s="70" t="s">
        <v>34</v>
      </c>
      <c r="J9" s="70" t="s">
        <v>38</v>
      </c>
      <c r="K9" s="116" t="s">
        <v>36</v>
      </c>
      <c r="L9" s="70" t="s">
        <v>23</v>
      </c>
    </row>
    <row r="10" spans="1:12" s="2" customFormat="1" ht="24">
      <c r="A10" s="56"/>
      <c r="B10" s="57" t="s">
        <v>15</v>
      </c>
      <c r="C10" s="57" t="s">
        <v>27</v>
      </c>
      <c r="D10" s="57" t="s">
        <v>17</v>
      </c>
      <c r="E10" s="67" t="s">
        <v>39</v>
      </c>
      <c r="F10" s="59">
        <v>518600</v>
      </c>
      <c r="G10" s="60" t="s">
        <v>40</v>
      </c>
      <c r="H10" s="59">
        <v>0</v>
      </c>
      <c r="I10" s="57" t="s">
        <v>41</v>
      </c>
      <c r="J10" s="57" t="s">
        <v>30</v>
      </c>
      <c r="K10" s="57" t="s">
        <v>25</v>
      </c>
      <c r="L10" s="57" t="s">
        <v>23</v>
      </c>
    </row>
    <row r="11" spans="1:12" s="2" customFormat="1" ht="15.75">
      <c r="A11" s="56"/>
      <c r="B11" s="57" t="s">
        <v>15</v>
      </c>
      <c r="C11" s="57" t="s">
        <v>27</v>
      </c>
      <c r="D11" s="57" t="s">
        <v>42</v>
      </c>
      <c r="E11" s="67" t="s">
        <v>43</v>
      </c>
      <c r="F11" s="75">
        <v>185200</v>
      </c>
      <c r="G11" s="76" t="s">
        <v>44</v>
      </c>
      <c r="H11" s="75">
        <v>185200</v>
      </c>
      <c r="I11" s="57" t="s">
        <v>45</v>
      </c>
      <c r="J11" s="57" t="s">
        <v>46</v>
      </c>
      <c r="K11" s="57" t="s">
        <v>22</v>
      </c>
      <c r="L11" s="57" t="s">
        <v>26</v>
      </c>
    </row>
    <row r="12" spans="1:12" s="55" customFormat="1" ht="15.75">
      <c r="A12" s="69"/>
      <c r="B12" s="70" t="s">
        <v>15</v>
      </c>
      <c r="C12" s="70" t="s">
        <v>27</v>
      </c>
      <c r="D12" s="70" t="s">
        <v>42</v>
      </c>
      <c r="E12" s="72" t="s">
        <v>47</v>
      </c>
      <c r="F12" s="73">
        <v>30000</v>
      </c>
      <c r="G12" s="77" t="s">
        <v>48</v>
      </c>
      <c r="H12" s="73">
        <v>20000</v>
      </c>
      <c r="I12" s="70" t="s">
        <v>49</v>
      </c>
      <c r="J12" s="70" t="s">
        <v>38</v>
      </c>
      <c r="K12" s="70" t="s">
        <v>36</v>
      </c>
      <c r="L12" s="70" t="s">
        <v>23</v>
      </c>
    </row>
    <row r="13" spans="1:12" s="2" customFormat="1" ht="15.75">
      <c r="A13" s="56"/>
      <c r="B13" s="57" t="s">
        <v>15</v>
      </c>
      <c r="C13" s="57" t="s">
        <v>27</v>
      </c>
      <c r="D13" s="57" t="s">
        <v>42</v>
      </c>
      <c r="E13" s="67" t="s">
        <v>50</v>
      </c>
      <c r="F13" s="65">
        <v>100000</v>
      </c>
      <c r="G13" s="76" t="s">
        <v>51</v>
      </c>
      <c r="H13" s="78">
        <v>65000</v>
      </c>
      <c r="I13" s="57" t="s">
        <v>52</v>
      </c>
      <c r="J13" s="57" t="s">
        <v>21</v>
      </c>
      <c r="K13" s="57" t="s">
        <v>31</v>
      </c>
      <c r="L13" s="57" t="s">
        <v>26</v>
      </c>
    </row>
    <row r="14" spans="1:12" s="2" customFormat="1" ht="15.75">
      <c r="A14" s="56"/>
      <c r="B14" s="57" t="s">
        <v>15</v>
      </c>
      <c r="C14" s="57" t="s">
        <v>27</v>
      </c>
      <c r="D14" s="57" t="s">
        <v>42</v>
      </c>
      <c r="E14" s="67" t="s">
        <v>53</v>
      </c>
      <c r="F14" s="65">
        <v>180000</v>
      </c>
      <c r="G14" s="76" t="s">
        <v>54</v>
      </c>
      <c r="H14" s="65">
        <v>0</v>
      </c>
      <c r="I14" s="57" t="s">
        <v>49</v>
      </c>
      <c r="J14" s="57" t="s">
        <v>55</v>
      </c>
      <c r="K14" s="57" t="s">
        <v>22</v>
      </c>
      <c r="L14" s="57" t="s">
        <v>26</v>
      </c>
    </row>
    <row r="15" spans="1:12" s="2" customFormat="1" ht="15.75">
      <c r="A15" s="56"/>
      <c r="B15" s="57" t="s">
        <v>56</v>
      </c>
      <c r="C15" s="57" t="s">
        <v>27</v>
      </c>
      <c r="D15" s="57" t="s">
        <v>57</v>
      </c>
      <c r="E15" s="67" t="s">
        <v>58</v>
      </c>
      <c r="F15" s="59">
        <v>204300</v>
      </c>
      <c r="G15" s="59" t="s">
        <v>59</v>
      </c>
      <c r="H15" s="59">
        <v>204300</v>
      </c>
      <c r="I15" s="57" t="s">
        <v>60</v>
      </c>
      <c r="J15" s="57" t="s">
        <v>30</v>
      </c>
      <c r="K15" s="57" t="s">
        <v>61</v>
      </c>
      <c r="L15" s="57" t="s">
        <v>26</v>
      </c>
    </row>
    <row r="16" spans="1:12" s="2" customFormat="1" ht="36">
      <c r="A16" s="56"/>
      <c r="B16" s="57" t="s">
        <v>56</v>
      </c>
      <c r="C16" s="57" t="s">
        <v>27</v>
      </c>
      <c r="D16" s="57" t="s">
        <v>57</v>
      </c>
      <c r="E16" s="67" t="s">
        <v>62</v>
      </c>
      <c r="F16" s="65">
        <v>90800</v>
      </c>
      <c r="G16" s="65" t="s">
        <v>63</v>
      </c>
      <c r="H16" s="65">
        <v>90800</v>
      </c>
      <c r="I16" s="57" t="s">
        <v>60</v>
      </c>
      <c r="J16" s="57" t="s">
        <v>21</v>
      </c>
      <c r="K16" s="57" t="s">
        <v>61</v>
      </c>
      <c r="L16" s="57" t="s">
        <v>23</v>
      </c>
    </row>
    <row r="17" spans="1:12" s="2" customFormat="1" ht="24">
      <c r="A17" s="56"/>
      <c r="B17" s="57" t="s">
        <v>56</v>
      </c>
      <c r="C17" s="57" t="s">
        <v>27</v>
      </c>
      <c r="D17" s="57" t="s">
        <v>57</v>
      </c>
      <c r="E17" s="67" t="s">
        <v>64</v>
      </c>
      <c r="F17" s="65">
        <v>109600</v>
      </c>
      <c r="G17" s="65" t="s">
        <v>65</v>
      </c>
      <c r="H17" s="65">
        <v>109600</v>
      </c>
      <c r="I17" s="57" t="s">
        <v>60</v>
      </c>
      <c r="J17" s="57" t="s">
        <v>21</v>
      </c>
      <c r="K17" s="57" t="s">
        <v>61</v>
      </c>
      <c r="L17" s="57" t="s">
        <v>23</v>
      </c>
    </row>
    <row r="18" spans="1:12" s="2" customFormat="1" ht="15.75">
      <c r="A18" s="56"/>
      <c r="B18" s="57" t="s">
        <v>56</v>
      </c>
      <c r="C18" s="57" t="s">
        <v>27</v>
      </c>
      <c r="D18" s="57" t="s">
        <v>57</v>
      </c>
      <c r="E18" s="67" t="s">
        <v>66</v>
      </c>
      <c r="F18" s="65">
        <v>98600</v>
      </c>
      <c r="G18" s="65" t="s">
        <v>67</v>
      </c>
      <c r="H18" s="65">
        <v>98600</v>
      </c>
      <c r="I18" s="57" t="s">
        <v>60</v>
      </c>
      <c r="J18" s="57" t="s">
        <v>30</v>
      </c>
      <c r="K18" s="57" t="s">
        <v>61</v>
      </c>
      <c r="L18" s="57" t="s">
        <v>23</v>
      </c>
    </row>
    <row r="19" spans="1:12" s="2" customFormat="1" ht="15.75">
      <c r="A19" s="56"/>
      <c r="B19" s="57" t="s">
        <v>56</v>
      </c>
      <c r="C19" s="57" t="s">
        <v>27</v>
      </c>
      <c r="D19" s="57" t="s">
        <v>57</v>
      </c>
      <c r="E19" s="67" t="s">
        <v>68</v>
      </c>
      <c r="F19" s="59">
        <v>79800</v>
      </c>
      <c r="G19" s="59" t="s">
        <v>69</v>
      </c>
      <c r="H19" s="59">
        <v>79800</v>
      </c>
      <c r="I19" s="57" t="s">
        <v>60</v>
      </c>
      <c r="J19" s="57" t="s">
        <v>30</v>
      </c>
      <c r="K19" s="57" t="s">
        <v>61</v>
      </c>
      <c r="L19" s="57" t="s">
        <v>26</v>
      </c>
    </row>
    <row r="20" spans="1:12" s="2" customFormat="1" ht="24">
      <c r="A20" s="56"/>
      <c r="B20" s="57" t="s">
        <v>56</v>
      </c>
      <c r="C20" s="57" t="s">
        <v>27</v>
      </c>
      <c r="D20" s="57" t="s">
        <v>57</v>
      </c>
      <c r="E20" s="67" t="s">
        <v>70</v>
      </c>
      <c r="F20" s="59">
        <v>100000</v>
      </c>
      <c r="G20" s="59" t="s">
        <v>71</v>
      </c>
      <c r="H20" s="59">
        <v>70000</v>
      </c>
      <c r="I20" s="57" t="s">
        <v>60</v>
      </c>
      <c r="J20" s="57" t="s">
        <v>21</v>
      </c>
      <c r="K20" s="57" t="s">
        <v>72</v>
      </c>
      <c r="L20" s="57" t="s">
        <v>23</v>
      </c>
    </row>
    <row r="21" spans="1:12" s="55" customFormat="1" ht="24">
      <c r="A21" s="69"/>
      <c r="B21" s="70" t="s">
        <v>56</v>
      </c>
      <c r="C21" s="70" t="s">
        <v>27</v>
      </c>
      <c r="D21" s="70" t="s">
        <v>57</v>
      </c>
      <c r="E21" s="72" t="s">
        <v>73</v>
      </c>
      <c r="F21" s="79">
        <v>60000</v>
      </c>
      <c r="G21" s="80" t="s">
        <v>74</v>
      </c>
      <c r="H21" s="79">
        <v>60000</v>
      </c>
      <c r="I21" s="70" t="s">
        <v>60</v>
      </c>
      <c r="J21" s="70" t="s">
        <v>38</v>
      </c>
      <c r="K21" s="70" t="s">
        <v>75</v>
      </c>
      <c r="L21" s="70" t="s">
        <v>26</v>
      </c>
    </row>
    <row r="22" spans="1:13" s="2" customFormat="1" ht="57">
      <c r="A22" s="56"/>
      <c r="B22" s="57" t="s">
        <v>56</v>
      </c>
      <c r="C22" s="57" t="s">
        <v>27</v>
      </c>
      <c r="D22" s="81" t="s">
        <v>76</v>
      </c>
      <c r="E22" s="81" t="s">
        <v>77</v>
      </c>
      <c r="F22" s="82">
        <v>290000</v>
      </c>
      <c r="G22" s="83" t="s">
        <v>78</v>
      </c>
      <c r="H22" s="84">
        <v>0</v>
      </c>
      <c r="I22" s="81" t="s">
        <v>79</v>
      </c>
      <c r="J22" s="81" t="s">
        <v>30</v>
      </c>
      <c r="K22" s="81" t="s">
        <v>61</v>
      </c>
      <c r="L22" s="81" t="s">
        <v>26</v>
      </c>
      <c r="M22" s="124" t="s">
        <v>80</v>
      </c>
    </row>
    <row r="23" spans="1:13" s="55" customFormat="1" ht="15.75">
      <c r="A23" s="69"/>
      <c r="B23" s="70" t="s">
        <v>56</v>
      </c>
      <c r="C23" s="70" t="s">
        <v>27</v>
      </c>
      <c r="D23" s="85" t="s">
        <v>76</v>
      </c>
      <c r="E23" s="85" t="s">
        <v>47</v>
      </c>
      <c r="F23" s="86">
        <v>90000</v>
      </c>
      <c r="G23" s="87" t="s">
        <v>81</v>
      </c>
      <c r="H23" s="88">
        <v>10000</v>
      </c>
      <c r="I23" s="85" t="s">
        <v>79</v>
      </c>
      <c r="J23" s="85" t="s">
        <v>38</v>
      </c>
      <c r="K23" s="85" t="s">
        <v>75</v>
      </c>
      <c r="L23" s="85" t="s">
        <v>23</v>
      </c>
      <c r="M23" s="125"/>
    </row>
    <row r="24" spans="1:13" s="2" customFormat="1" ht="24">
      <c r="A24" s="56"/>
      <c r="B24" s="57" t="s">
        <v>56</v>
      </c>
      <c r="C24" s="57" t="s">
        <v>27</v>
      </c>
      <c r="D24" s="81" t="s">
        <v>76</v>
      </c>
      <c r="E24" s="81" t="s">
        <v>82</v>
      </c>
      <c r="F24" s="82">
        <v>140000</v>
      </c>
      <c r="G24" s="83" t="s">
        <v>83</v>
      </c>
      <c r="H24" s="84">
        <v>0</v>
      </c>
      <c r="I24" s="81" t="s">
        <v>79</v>
      </c>
      <c r="J24" s="81" t="s">
        <v>21</v>
      </c>
      <c r="K24" s="81" t="s">
        <v>72</v>
      </c>
      <c r="L24" s="81" t="s">
        <v>23</v>
      </c>
      <c r="M24" s="126"/>
    </row>
    <row r="25" spans="1:13" s="2" customFormat="1" ht="24">
      <c r="A25" s="56"/>
      <c r="B25" s="57" t="s">
        <v>56</v>
      </c>
      <c r="C25" s="57" t="s">
        <v>27</v>
      </c>
      <c r="D25" s="81" t="s">
        <v>76</v>
      </c>
      <c r="E25" s="81" t="s">
        <v>84</v>
      </c>
      <c r="F25" s="84">
        <v>88000</v>
      </c>
      <c r="G25" s="83" t="s">
        <v>19</v>
      </c>
      <c r="H25" s="84">
        <v>88000</v>
      </c>
      <c r="I25" s="81" t="s">
        <v>79</v>
      </c>
      <c r="J25" s="81" t="s">
        <v>30</v>
      </c>
      <c r="K25" s="81" t="s">
        <v>61</v>
      </c>
      <c r="L25" s="81" t="s">
        <v>23</v>
      </c>
      <c r="M25" s="126"/>
    </row>
    <row r="26" spans="1:13" s="2" customFormat="1" ht="57">
      <c r="A26" s="56"/>
      <c r="B26" s="57" t="s">
        <v>56</v>
      </c>
      <c r="C26" s="57" t="s">
        <v>27</v>
      </c>
      <c r="D26" s="81" t="s">
        <v>76</v>
      </c>
      <c r="E26" s="81" t="s">
        <v>85</v>
      </c>
      <c r="F26" s="84">
        <v>265100</v>
      </c>
      <c r="G26" s="83" t="s">
        <v>86</v>
      </c>
      <c r="H26" s="84">
        <v>265100</v>
      </c>
      <c r="I26" s="81" t="s">
        <v>79</v>
      </c>
      <c r="J26" s="81" t="s">
        <v>21</v>
      </c>
      <c r="K26" s="81" t="s">
        <v>61</v>
      </c>
      <c r="L26" s="81" t="s">
        <v>26</v>
      </c>
      <c r="M26" s="124" t="s">
        <v>87</v>
      </c>
    </row>
    <row r="27" spans="1:12" s="2" customFormat="1" ht="15.75">
      <c r="A27" s="56"/>
      <c r="B27" s="57" t="s">
        <v>15</v>
      </c>
      <c r="C27" s="57" t="s">
        <v>27</v>
      </c>
      <c r="D27" s="57" t="s">
        <v>88</v>
      </c>
      <c r="E27" s="89" t="s">
        <v>89</v>
      </c>
      <c r="F27" s="59">
        <v>200000</v>
      </c>
      <c r="G27" s="90" t="s">
        <v>90</v>
      </c>
      <c r="H27" s="59">
        <v>200000</v>
      </c>
      <c r="I27" s="57" t="s">
        <v>91</v>
      </c>
      <c r="J27" s="57" t="s">
        <v>30</v>
      </c>
      <c r="K27" s="57" t="s">
        <v>22</v>
      </c>
      <c r="L27" s="57" t="s">
        <v>26</v>
      </c>
    </row>
    <row r="28" spans="1:12" s="2" customFormat="1" ht="15.75">
      <c r="A28" s="56"/>
      <c r="B28" s="57" t="s">
        <v>15</v>
      </c>
      <c r="C28" s="66" t="s">
        <v>27</v>
      </c>
      <c r="D28" s="57" t="s">
        <v>88</v>
      </c>
      <c r="E28" s="67" t="s">
        <v>92</v>
      </c>
      <c r="F28" s="91">
        <v>138100</v>
      </c>
      <c r="G28" s="90" t="s">
        <v>90</v>
      </c>
      <c r="H28" s="91">
        <v>138100</v>
      </c>
      <c r="I28" s="57" t="s">
        <v>93</v>
      </c>
      <c r="J28" s="57" t="s">
        <v>46</v>
      </c>
      <c r="K28" s="57" t="s">
        <v>22</v>
      </c>
      <c r="L28" s="57" t="s">
        <v>26</v>
      </c>
    </row>
    <row r="29" spans="1:12" s="2" customFormat="1" ht="15.75">
      <c r="A29" s="56"/>
      <c r="B29" s="57" t="s">
        <v>15</v>
      </c>
      <c r="C29" s="66" t="s">
        <v>27</v>
      </c>
      <c r="D29" s="57" t="s">
        <v>88</v>
      </c>
      <c r="E29" s="67" t="s">
        <v>53</v>
      </c>
      <c r="F29" s="65">
        <v>280000</v>
      </c>
      <c r="G29" s="90" t="s">
        <v>94</v>
      </c>
      <c r="H29" s="65">
        <v>0</v>
      </c>
      <c r="I29" s="57" t="s">
        <v>91</v>
      </c>
      <c r="J29" s="57" t="s">
        <v>30</v>
      </c>
      <c r="K29" s="57" t="s">
        <v>22</v>
      </c>
      <c r="L29" s="57" t="s">
        <v>26</v>
      </c>
    </row>
    <row r="30" spans="1:12" s="2" customFormat="1" ht="15.75">
      <c r="A30" s="56"/>
      <c r="B30" s="57" t="s">
        <v>15</v>
      </c>
      <c r="C30" s="66" t="s">
        <v>27</v>
      </c>
      <c r="D30" s="57" t="s">
        <v>88</v>
      </c>
      <c r="E30" s="67" t="s">
        <v>95</v>
      </c>
      <c r="F30" s="65">
        <v>340000</v>
      </c>
      <c r="G30" s="90" t="s">
        <v>96</v>
      </c>
      <c r="H30" s="65">
        <v>0</v>
      </c>
      <c r="I30" s="57" t="s">
        <v>91</v>
      </c>
      <c r="J30" s="57" t="s">
        <v>97</v>
      </c>
      <c r="K30" s="57" t="s">
        <v>31</v>
      </c>
      <c r="L30" s="57" t="s">
        <v>26</v>
      </c>
    </row>
    <row r="31" spans="1:12" s="2" customFormat="1" ht="15.75">
      <c r="A31" s="56"/>
      <c r="B31" s="57" t="s">
        <v>15</v>
      </c>
      <c r="C31" s="66" t="s">
        <v>27</v>
      </c>
      <c r="D31" s="57" t="s">
        <v>88</v>
      </c>
      <c r="E31" s="67" t="s">
        <v>98</v>
      </c>
      <c r="F31" s="75">
        <v>537700</v>
      </c>
      <c r="G31" s="92" t="s">
        <v>99</v>
      </c>
      <c r="H31" s="59">
        <v>0</v>
      </c>
      <c r="I31" s="108" t="s">
        <v>100</v>
      </c>
      <c r="J31" s="57" t="s">
        <v>30</v>
      </c>
      <c r="K31" s="57" t="s">
        <v>25</v>
      </c>
      <c r="L31" s="57" t="s">
        <v>26</v>
      </c>
    </row>
    <row r="32" spans="1:12" s="55" customFormat="1" ht="15.75">
      <c r="A32" s="69"/>
      <c r="B32" s="70" t="s">
        <v>101</v>
      </c>
      <c r="C32" s="70" t="s">
        <v>27</v>
      </c>
      <c r="D32" s="70" t="s">
        <v>88</v>
      </c>
      <c r="E32" s="72" t="s">
        <v>102</v>
      </c>
      <c r="F32" s="79">
        <v>70000</v>
      </c>
      <c r="G32" s="80" t="s">
        <v>103</v>
      </c>
      <c r="H32" s="79">
        <v>70000</v>
      </c>
      <c r="I32" s="70" t="s">
        <v>91</v>
      </c>
      <c r="J32" s="70" t="s">
        <v>38</v>
      </c>
      <c r="K32" s="70" t="s">
        <v>36</v>
      </c>
      <c r="L32" s="70" t="s">
        <v>23</v>
      </c>
    </row>
    <row r="33" spans="1:12" s="2" customFormat="1" ht="15.75">
      <c r="A33" s="56"/>
      <c r="B33" s="57" t="s">
        <v>15</v>
      </c>
      <c r="C33" s="57" t="s">
        <v>27</v>
      </c>
      <c r="D33" s="57" t="s">
        <v>104</v>
      </c>
      <c r="E33" s="93" t="s">
        <v>105</v>
      </c>
      <c r="F33" s="59">
        <v>386800</v>
      </c>
      <c r="G33" s="94">
        <v>44873</v>
      </c>
      <c r="H33" s="59">
        <v>386800</v>
      </c>
      <c r="I33" s="57" t="s">
        <v>106</v>
      </c>
      <c r="J33" s="57" t="s">
        <v>46</v>
      </c>
      <c r="K33" s="57" t="s">
        <v>107</v>
      </c>
      <c r="L33" s="57" t="s">
        <v>26</v>
      </c>
    </row>
    <row r="34" spans="1:12" s="2" customFormat="1" ht="15.75">
      <c r="A34" s="56"/>
      <c r="B34" s="57" t="s">
        <v>15</v>
      </c>
      <c r="C34" s="57" t="s">
        <v>27</v>
      </c>
      <c r="D34" s="57" t="s">
        <v>104</v>
      </c>
      <c r="E34" s="95" t="s">
        <v>108</v>
      </c>
      <c r="F34" s="65">
        <v>380000</v>
      </c>
      <c r="G34" s="96">
        <v>44682</v>
      </c>
      <c r="H34" s="65">
        <v>0</v>
      </c>
      <c r="I34" s="57" t="s">
        <v>109</v>
      </c>
      <c r="J34" s="57" t="s">
        <v>46</v>
      </c>
      <c r="K34" s="57" t="s">
        <v>107</v>
      </c>
      <c r="L34" s="57" t="s">
        <v>26</v>
      </c>
    </row>
    <row r="35" spans="1:12" s="2" customFormat="1" ht="15.75">
      <c r="A35" s="56"/>
      <c r="B35" s="57" t="s">
        <v>15</v>
      </c>
      <c r="C35" s="57" t="s">
        <v>27</v>
      </c>
      <c r="D35" s="57" t="s">
        <v>104</v>
      </c>
      <c r="E35" s="95" t="s">
        <v>110</v>
      </c>
      <c r="F35" s="65">
        <v>340000</v>
      </c>
      <c r="G35" s="96">
        <v>44866</v>
      </c>
      <c r="H35" s="65">
        <v>0</v>
      </c>
      <c r="I35" s="57" t="s">
        <v>109</v>
      </c>
      <c r="J35" s="57" t="s">
        <v>46</v>
      </c>
      <c r="K35" s="57" t="s">
        <v>31</v>
      </c>
      <c r="L35" s="57" t="s">
        <v>23</v>
      </c>
    </row>
    <row r="36" spans="1:12" s="55" customFormat="1" ht="15.75">
      <c r="A36" s="69"/>
      <c r="B36" s="70" t="s">
        <v>15</v>
      </c>
      <c r="C36" s="70" t="s">
        <v>27</v>
      </c>
      <c r="D36" s="70" t="s">
        <v>104</v>
      </c>
      <c r="E36" s="97" t="s">
        <v>47</v>
      </c>
      <c r="F36" s="73">
        <v>315000</v>
      </c>
      <c r="G36" s="98">
        <v>44897</v>
      </c>
      <c r="H36" s="73">
        <v>315000</v>
      </c>
      <c r="I36" s="70" t="s">
        <v>109</v>
      </c>
      <c r="J36" s="70" t="s">
        <v>38</v>
      </c>
      <c r="K36" s="70" t="s">
        <v>36</v>
      </c>
      <c r="L36" s="70" t="s">
        <v>23</v>
      </c>
    </row>
    <row r="37" spans="1:12" s="2" customFormat="1" ht="33.75">
      <c r="A37" s="56"/>
      <c r="B37" s="57" t="s">
        <v>15</v>
      </c>
      <c r="C37" s="57" t="s">
        <v>27</v>
      </c>
      <c r="D37" s="66" t="s">
        <v>111</v>
      </c>
      <c r="E37" s="99" t="s">
        <v>112</v>
      </c>
      <c r="F37" s="99">
        <v>447100</v>
      </c>
      <c r="G37" s="100">
        <v>44501</v>
      </c>
      <c r="H37" s="99">
        <v>447100</v>
      </c>
      <c r="I37" s="99" t="s">
        <v>113</v>
      </c>
      <c r="J37" s="66" t="s">
        <v>46</v>
      </c>
      <c r="K37" s="66" t="s">
        <v>22</v>
      </c>
      <c r="L37" s="66" t="s">
        <v>26</v>
      </c>
    </row>
    <row r="38" spans="1:12" s="2" customFormat="1" ht="22.5">
      <c r="A38" s="56"/>
      <c r="B38" s="57" t="s">
        <v>15</v>
      </c>
      <c r="C38" s="57" t="s">
        <v>27</v>
      </c>
      <c r="D38" s="66" t="s">
        <v>111</v>
      </c>
      <c r="E38" s="61" t="s">
        <v>114</v>
      </c>
      <c r="F38" s="99">
        <v>249300</v>
      </c>
      <c r="G38" s="100">
        <v>44562</v>
      </c>
      <c r="H38" s="99">
        <v>249300</v>
      </c>
      <c r="I38" s="99" t="s">
        <v>113</v>
      </c>
      <c r="J38" s="66" t="s">
        <v>30</v>
      </c>
      <c r="K38" s="66" t="s">
        <v>22</v>
      </c>
      <c r="L38" s="66" t="s">
        <v>23</v>
      </c>
    </row>
    <row r="39" spans="1:12" s="2" customFormat="1" ht="22.5">
      <c r="A39" s="56"/>
      <c r="B39" s="57" t="s">
        <v>15</v>
      </c>
      <c r="C39" s="57" t="s">
        <v>27</v>
      </c>
      <c r="D39" s="66" t="s">
        <v>111</v>
      </c>
      <c r="E39" s="99" t="s">
        <v>115</v>
      </c>
      <c r="F39" s="101">
        <v>450000</v>
      </c>
      <c r="G39" s="102">
        <v>45017</v>
      </c>
      <c r="H39" s="101"/>
      <c r="I39" s="99" t="s">
        <v>113</v>
      </c>
      <c r="J39" s="66" t="s">
        <v>30</v>
      </c>
      <c r="K39" s="66" t="s">
        <v>22</v>
      </c>
      <c r="L39" s="66" t="s">
        <v>26</v>
      </c>
    </row>
    <row r="40" spans="1:12" s="2" customFormat="1" ht="22.5">
      <c r="A40" s="56"/>
      <c r="B40" s="57" t="s">
        <v>15</v>
      </c>
      <c r="C40" s="57" t="s">
        <v>27</v>
      </c>
      <c r="D40" s="66" t="s">
        <v>111</v>
      </c>
      <c r="E40" s="99" t="s">
        <v>116</v>
      </c>
      <c r="F40" s="103">
        <v>100000</v>
      </c>
      <c r="G40" s="104" t="s">
        <v>117</v>
      </c>
      <c r="H40" s="103"/>
      <c r="I40" s="99" t="s">
        <v>113</v>
      </c>
      <c r="J40" s="66" t="s">
        <v>30</v>
      </c>
      <c r="K40" s="66" t="s">
        <v>31</v>
      </c>
      <c r="L40" s="66" t="s">
        <v>26</v>
      </c>
    </row>
    <row r="41" spans="1:12" s="55" customFormat="1" ht="15.75">
      <c r="A41" s="69"/>
      <c r="B41" s="70" t="s">
        <v>15</v>
      </c>
      <c r="C41" s="70" t="s">
        <v>27</v>
      </c>
      <c r="D41" s="71" t="s">
        <v>111</v>
      </c>
      <c r="E41" s="105" t="s">
        <v>118</v>
      </c>
      <c r="F41" s="106">
        <v>260000</v>
      </c>
      <c r="G41" s="107">
        <v>44896</v>
      </c>
      <c r="H41" s="106">
        <v>260000</v>
      </c>
      <c r="I41" s="105" t="s">
        <v>113</v>
      </c>
      <c r="J41" s="71" t="s">
        <v>38</v>
      </c>
      <c r="K41" s="71" t="s">
        <v>36</v>
      </c>
      <c r="L41" s="71" t="s">
        <v>26</v>
      </c>
    </row>
    <row r="42" spans="1:12" s="2" customFormat="1" ht="24">
      <c r="A42" s="56"/>
      <c r="B42" s="108" t="s">
        <v>15</v>
      </c>
      <c r="C42" s="108" t="s">
        <v>27</v>
      </c>
      <c r="D42" s="57" t="s">
        <v>119</v>
      </c>
      <c r="E42" s="67" t="s">
        <v>120</v>
      </c>
      <c r="F42" s="109">
        <f>19.34*10000</f>
        <v>193400</v>
      </c>
      <c r="G42" s="110" t="s">
        <v>121</v>
      </c>
      <c r="H42" s="109">
        <f>17.12*10000</f>
        <v>171200</v>
      </c>
      <c r="I42" s="113" t="s">
        <v>122</v>
      </c>
      <c r="J42" s="57" t="s">
        <v>123</v>
      </c>
      <c r="K42" s="57" t="s">
        <v>22</v>
      </c>
      <c r="L42" s="57" t="s">
        <v>23</v>
      </c>
    </row>
    <row r="43" spans="1:12" s="2" customFormat="1" ht="24">
      <c r="A43" s="56"/>
      <c r="B43" s="108" t="s">
        <v>15</v>
      </c>
      <c r="C43" s="108" t="s">
        <v>27</v>
      </c>
      <c r="D43" s="57" t="s">
        <v>119</v>
      </c>
      <c r="E43" s="67" t="s">
        <v>124</v>
      </c>
      <c r="F43" s="111">
        <f>18*10000</f>
        <v>180000</v>
      </c>
      <c r="G43" s="112" t="s">
        <v>125</v>
      </c>
      <c r="H43" s="111">
        <f>9*10000</f>
        <v>90000</v>
      </c>
      <c r="I43" s="113" t="s">
        <v>126</v>
      </c>
      <c r="J43" s="57" t="s">
        <v>21</v>
      </c>
      <c r="K43" s="57" t="s">
        <v>22</v>
      </c>
      <c r="L43" s="57" t="s">
        <v>23</v>
      </c>
    </row>
    <row r="44" spans="1:12" s="2" customFormat="1" ht="24">
      <c r="A44" s="56"/>
      <c r="B44" s="108" t="s">
        <v>15</v>
      </c>
      <c r="C44" s="108" t="s">
        <v>27</v>
      </c>
      <c r="D44" s="57" t="s">
        <v>119</v>
      </c>
      <c r="E44" s="67" t="s">
        <v>127</v>
      </c>
      <c r="F44" s="111">
        <f>4*10000</f>
        <v>40000</v>
      </c>
      <c r="G44" s="112" t="s">
        <v>125</v>
      </c>
      <c r="H44" s="111">
        <f>4*10000</f>
        <v>40000</v>
      </c>
      <c r="I44" s="113" t="s">
        <v>126</v>
      </c>
      <c r="J44" s="57" t="s">
        <v>123</v>
      </c>
      <c r="K44" s="57" t="s">
        <v>22</v>
      </c>
      <c r="L44" s="57" t="s">
        <v>23</v>
      </c>
    </row>
    <row r="45" spans="1:12" s="2" customFormat="1" ht="15.75">
      <c r="A45" s="56"/>
      <c r="B45" s="108" t="s">
        <v>15</v>
      </c>
      <c r="C45" s="108" t="s">
        <v>27</v>
      </c>
      <c r="D45" s="57" t="s">
        <v>119</v>
      </c>
      <c r="E45" s="113" t="s">
        <v>53</v>
      </c>
      <c r="F45" s="111">
        <f>35*10000</f>
        <v>350000</v>
      </c>
      <c r="G45" s="64" t="s">
        <v>128</v>
      </c>
      <c r="H45" s="111">
        <v>0</v>
      </c>
      <c r="I45" s="113" t="s">
        <v>126</v>
      </c>
      <c r="J45" s="57" t="s">
        <v>21</v>
      </c>
      <c r="K45" s="57" t="s">
        <v>22</v>
      </c>
      <c r="L45" s="57" t="s">
        <v>23</v>
      </c>
    </row>
    <row r="46" spans="1:12" s="2" customFormat="1" ht="24">
      <c r="A46" s="56"/>
      <c r="B46" s="108" t="s">
        <v>15</v>
      </c>
      <c r="C46" s="108" t="s">
        <v>27</v>
      </c>
      <c r="D46" s="108" t="s">
        <v>119</v>
      </c>
      <c r="E46" s="67" t="s">
        <v>129</v>
      </c>
      <c r="F46" s="114">
        <f>8*10000</f>
        <v>80000</v>
      </c>
      <c r="G46" s="115" t="s">
        <v>130</v>
      </c>
      <c r="H46" s="111">
        <v>0</v>
      </c>
      <c r="I46" s="108" t="s">
        <v>131</v>
      </c>
      <c r="J46" s="108" t="s">
        <v>132</v>
      </c>
      <c r="K46" s="108" t="s">
        <v>31</v>
      </c>
      <c r="L46" s="108" t="s">
        <v>26</v>
      </c>
    </row>
    <row r="47" spans="1:12" s="55" customFormat="1" ht="15.75">
      <c r="A47" s="69"/>
      <c r="B47" s="116" t="s">
        <v>15</v>
      </c>
      <c r="C47" s="116" t="s">
        <v>27</v>
      </c>
      <c r="D47" s="116" t="s">
        <v>119</v>
      </c>
      <c r="E47" s="72" t="s">
        <v>47</v>
      </c>
      <c r="F47" s="117">
        <f>11*10000</f>
        <v>110000</v>
      </c>
      <c r="G47" s="118" t="s">
        <v>133</v>
      </c>
      <c r="H47" s="119">
        <f>1*10000</f>
        <v>10000</v>
      </c>
      <c r="I47" s="116" t="s">
        <v>126</v>
      </c>
      <c r="J47" s="116" t="s">
        <v>38</v>
      </c>
      <c r="K47" s="116" t="s">
        <v>36</v>
      </c>
      <c r="L47" s="116" t="s">
        <v>23</v>
      </c>
    </row>
    <row r="48" spans="1:12" s="2" customFormat="1" ht="15.75">
      <c r="A48" s="56"/>
      <c r="B48" s="66" t="s">
        <v>15</v>
      </c>
      <c r="C48" s="108" t="s">
        <v>27</v>
      </c>
      <c r="D48" s="108" t="s">
        <v>119</v>
      </c>
      <c r="E48" s="81" t="s">
        <v>134</v>
      </c>
      <c r="F48" s="114">
        <f>51.4*10000</f>
        <v>514000</v>
      </c>
      <c r="G48" s="115" t="s">
        <v>135</v>
      </c>
      <c r="H48" s="120">
        <f>51.4*10000</f>
        <v>514000</v>
      </c>
      <c r="I48" s="66" t="s">
        <v>136</v>
      </c>
      <c r="J48" s="66" t="s">
        <v>30</v>
      </c>
      <c r="K48" s="66" t="s">
        <v>25</v>
      </c>
      <c r="L48" s="66" t="s">
        <v>23</v>
      </c>
    </row>
    <row r="49" spans="1:12" s="2" customFormat="1" ht="15.75">
      <c r="A49" s="56"/>
      <c r="B49" s="66" t="s">
        <v>15</v>
      </c>
      <c r="C49" s="108" t="s">
        <v>27</v>
      </c>
      <c r="D49" s="108" t="s">
        <v>119</v>
      </c>
      <c r="E49" s="81" t="s">
        <v>134</v>
      </c>
      <c r="F49" s="114">
        <f>2.37*10000</f>
        <v>23700</v>
      </c>
      <c r="G49" s="115" t="s">
        <v>135</v>
      </c>
      <c r="H49" s="120">
        <v>0</v>
      </c>
      <c r="I49" s="66" t="s">
        <v>136</v>
      </c>
      <c r="J49" s="66" t="s">
        <v>30</v>
      </c>
      <c r="K49" s="66" t="s">
        <v>25</v>
      </c>
      <c r="L49" s="66" t="s">
        <v>26</v>
      </c>
    </row>
    <row r="50" spans="1:12" s="2" customFormat="1" ht="15.75">
      <c r="A50" s="56"/>
      <c r="B50" s="57" t="s">
        <v>15</v>
      </c>
      <c r="C50" s="57" t="s">
        <v>27</v>
      </c>
      <c r="D50" s="57" t="s">
        <v>137</v>
      </c>
      <c r="E50" s="67" t="s">
        <v>138</v>
      </c>
      <c r="F50" s="59">
        <v>468000</v>
      </c>
      <c r="G50" s="121" t="s">
        <v>139</v>
      </c>
      <c r="H50" s="59">
        <v>468000</v>
      </c>
      <c r="I50" s="57" t="s">
        <v>140</v>
      </c>
      <c r="J50" s="57" t="s">
        <v>30</v>
      </c>
      <c r="K50" s="57" t="s">
        <v>22</v>
      </c>
      <c r="L50" s="57" t="s">
        <v>26</v>
      </c>
    </row>
    <row r="51" spans="1:12" s="2" customFormat="1" ht="24">
      <c r="A51" s="56"/>
      <c r="B51" s="57" t="s">
        <v>15</v>
      </c>
      <c r="C51" s="66" t="s">
        <v>27</v>
      </c>
      <c r="D51" s="57" t="s">
        <v>137</v>
      </c>
      <c r="E51" s="67" t="s">
        <v>141</v>
      </c>
      <c r="F51" s="65">
        <v>400000</v>
      </c>
      <c r="G51" s="76" t="s">
        <v>48</v>
      </c>
      <c r="H51" s="65">
        <v>400000</v>
      </c>
      <c r="I51" s="57" t="s">
        <v>142</v>
      </c>
      <c r="J51" s="57" t="s">
        <v>30</v>
      </c>
      <c r="K51" s="57" t="s">
        <v>22</v>
      </c>
      <c r="L51" s="57" t="s">
        <v>26</v>
      </c>
    </row>
    <row r="52" spans="1:12" s="2" customFormat="1" ht="15.75">
      <c r="A52" s="56"/>
      <c r="B52" s="57" t="s">
        <v>15</v>
      </c>
      <c r="C52" s="66" t="s">
        <v>27</v>
      </c>
      <c r="D52" s="57" t="s">
        <v>137</v>
      </c>
      <c r="E52" s="67" t="s">
        <v>143</v>
      </c>
      <c r="F52" s="65">
        <v>120000</v>
      </c>
      <c r="G52" s="76" t="s">
        <v>44</v>
      </c>
      <c r="H52" s="65">
        <v>120000</v>
      </c>
      <c r="I52" s="57" t="s">
        <v>140</v>
      </c>
      <c r="J52" s="57" t="s">
        <v>21</v>
      </c>
      <c r="K52" s="57" t="s">
        <v>31</v>
      </c>
      <c r="L52" s="57" t="s">
        <v>23</v>
      </c>
    </row>
    <row r="53" spans="1:12" s="2" customFormat="1" ht="24">
      <c r="A53" s="56"/>
      <c r="B53" s="57" t="s">
        <v>15</v>
      </c>
      <c r="C53" s="66" t="s">
        <v>27</v>
      </c>
      <c r="D53" s="57" t="s">
        <v>137</v>
      </c>
      <c r="E53" s="67" t="s">
        <v>144</v>
      </c>
      <c r="F53" s="65">
        <v>80000</v>
      </c>
      <c r="G53" s="76" t="s">
        <v>44</v>
      </c>
      <c r="H53" s="65">
        <v>80000</v>
      </c>
      <c r="I53" s="57" t="s">
        <v>140</v>
      </c>
      <c r="J53" s="57" t="s">
        <v>30</v>
      </c>
      <c r="K53" s="57" t="s">
        <v>31</v>
      </c>
      <c r="L53" s="57" t="s">
        <v>23</v>
      </c>
    </row>
    <row r="54" spans="1:12" s="54" customFormat="1" ht="15.75">
      <c r="A54" s="69"/>
      <c r="B54" s="70" t="s">
        <v>15</v>
      </c>
      <c r="C54" s="70" t="s">
        <v>27</v>
      </c>
      <c r="D54" s="70" t="s">
        <v>137</v>
      </c>
      <c r="E54" s="122" t="s">
        <v>145</v>
      </c>
      <c r="F54" s="79">
        <v>70000</v>
      </c>
      <c r="G54" s="123" t="s">
        <v>44</v>
      </c>
      <c r="H54" s="79">
        <v>40000</v>
      </c>
      <c r="I54" s="116" t="s">
        <v>142</v>
      </c>
      <c r="J54" s="70" t="s">
        <v>38</v>
      </c>
      <c r="K54" s="70" t="s">
        <v>36</v>
      </c>
      <c r="L54" s="70" t="s">
        <v>23</v>
      </c>
    </row>
    <row r="55" spans="1:12" ht="24">
      <c r="A55" s="56"/>
      <c r="B55" s="57" t="s">
        <v>15</v>
      </c>
      <c r="C55" s="57" t="s">
        <v>27</v>
      </c>
      <c r="D55" s="57" t="s">
        <v>137</v>
      </c>
      <c r="E55" s="67" t="s">
        <v>146</v>
      </c>
      <c r="F55" s="59">
        <v>49600</v>
      </c>
      <c r="G55" s="121">
        <v>2022.06</v>
      </c>
      <c r="H55" s="59">
        <v>49600</v>
      </c>
      <c r="I55" s="57" t="s">
        <v>147</v>
      </c>
      <c r="J55" s="57" t="s">
        <v>21</v>
      </c>
      <c r="K55" s="57" t="s">
        <v>25</v>
      </c>
      <c r="L55" s="57" t="s">
        <v>26</v>
      </c>
    </row>
    <row r="57" spans="1:10" ht="14.25">
      <c r="A57" s="11" t="s">
        <v>148</v>
      </c>
      <c r="B57" s="11"/>
      <c r="C57" s="11"/>
      <c r="D57" s="11"/>
      <c r="E57" s="33"/>
      <c r="F57" s="34"/>
      <c r="G57" s="34"/>
      <c r="H57" s="34"/>
      <c r="I57" s="11"/>
      <c r="J57" s="11"/>
    </row>
    <row r="58" spans="1:10" ht="14.25">
      <c r="A58" s="11" t="s">
        <v>149</v>
      </c>
      <c r="B58" s="35"/>
      <c r="C58" s="35"/>
      <c r="D58" s="35"/>
      <c r="E58" s="36"/>
      <c r="F58" s="37"/>
      <c r="G58" s="37"/>
      <c r="H58" s="37"/>
      <c r="I58" s="35"/>
      <c r="J58" s="35"/>
    </row>
    <row r="59" spans="1:9" ht="15.75">
      <c r="A59" s="38" t="s">
        <v>150</v>
      </c>
      <c r="B59" s="35"/>
      <c r="C59" s="35"/>
      <c r="D59" s="35"/>
      <c r="E59" s="36"/>
      <c r="F59" s="37"/>
      <c r="G59" s="37"/>
      <c r="H59" s="37"/>
      <c r="I59" s="35"/>
    </row>
    <row r="60" spans="1:9" ht="15.75">
      <c r="A60" s="38" t="s">
        <v>151</v>
      </c>
      <c r="B60" s="35"/>
      <c r="C60" s="35"/>
      <c r="D60" s="35"/>
      <c r="E60" s="36"/>
      <c r="F60" s="37"/>
      <c r="G60" s="37"/>
      <c r="H60" s="37"/>
      <c r="I60" s="35"/>
    </row>
    <row r="61" spans="1:9" ht="15.75">
      <c r="A61" s="39" t="s">
        <v>152</v>
      </c>
      <c r="B61" s="40"/>
      <c r="C61" s="40"/>
      <c r="D61" s="40"/>
      <c r="E61" s="36"/>
      <c r="F61" s="41"/>
      <c r="G61" s="41"/>
      <c r="H61" s="41"/>
      <c r="I61" s="40"/>
    </row>
    <row r="62" spans="1:9" ht="15.75">
      <c r="A62" s="38" t="s">
        <v>153</v>
      </c>
      <c r="B62" s="35"/>
      <c r="C62" s="35"/>
      <c r="D62" s="35"/>
      <c r="E62" s="36"/>
      <c r="F62" s="37"/>
      <c r="G62" s="37"/>
      <c r="H62" s="37"/>
      <c r="I62" s="35"/>
    </row>
    <row r="63" spans="1:9" ht="15.75">
      <c r="A63" s="38" t="s">
        <v>154</v>
      </c>
      <c r="B63" s="35"/>
      <c r="C63" s="35"/>
      <c r="D63" s="35"/>
      <c r="E63" s="36"/>
      <c r="F63" s="37"/>
      <c r="G63" s="37"/>
      <c r="H63" s="37"/>
      <c r="I63" s="35"/>
    </row>
  </sheetData>
  <sheetProtection/>
  <mergeCells count="9">
    <mergeCell ref="A1:L1"/>
    <mergeCell ref="A3:D3"/>
    <mergeCell ref="A57:J57"/>
    <mergeCell ref="A58:J58"/>
    <mergeCell ref="A59:I59"/>
    <mergeCell ref="A60:I60"/>
    <mergeCell ref="A61:I61"/>
    <mergeCell ref="A62:I62"/>
    <mergeCell ref="A63:I6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tabSelected="1" view="pageBreakPreview" zoomScaleSheetLayoutView="100" workbookViewId="0" topLeftCell="A1">
      <pane ySplit="4" topLeftCell="A5" activePane="bottomLeft" state="frozen"/>
      <selection pane="bottomLeft" activeCell="K18" sqref="K18"/>
    </sheetView>
  </sheetViews>
  <sheetFormatPr defaultColWidth="9.00390625" defaultRowHeight="14.25"/>
  <cols>
    <col min="1" max="1" width="4.875" style="3" customWidth="1"/>
    <col min="2" max="3" width="6.25390625" style="3" customWidth="1"/>
    <col min="4" max="4" width="8.625" style="3" customWidth="1"/>
    <col min="5" max="5" width="21.25390625" style="4" customWidth="1"/>
    <col min="6" max="6" width="11.00390625" style="5" customWidth="1"/>
    <col min="7" max="7" width="28.75390625" style="5" customWidth="1"/>
    <col min="8" max="8" width="21.125" style="5" customWidth="1"/>
    <col min="9" max="9" width="29.125" style="3" customWidth="1"/>
    <col min="10" max="10" width="9.50390625" style="6" customWidth="1"/>
    <col min="11" max="11" width="16.875" style="3" customWidth="1"/>
    <col min="12" max="12" width="12.125" style="3" customWidth="1"/>
    <col min="13" max="13" width="16.00390625" style="7" customWidth="1"/>
    <col min="14" max="16384" width="9.00390625" style="3" customWidth="1"/>
  </cols>
  <sheetData>
    <row r="1" spans="1:12" ht="37.5" customHeight="1">
      <c r="A1" s="8" t="s">
        <v>0</v>
      </c>
      <c r="B1" s="8"/>
      <c r="C1" s="8"/>
      <c r="D1" s="8"/>
      <c r="E1" s="9"/>
      <c r="F1" s="10"/>
      <c r="G1" s="10"/>
      <c r="H1" s="10"/>
      <c r="I1" s="8"/>
      <c r="J1" s="42"/>
      <c r="K1" s="8"/>
      <c r="L1" s="8"/>
    </row>
    <row r="3" spans="1:12" ht="22.5" customHeight="1">
      <c r="A3" s="11" t="s">
        <v>1</v>
      </c>
      <c r="B3" s="11"/>
      <c r="C3" s="11"/>
      <c r="D3" s="11"/>
      <c r="E3" s="12"/>
      <c r="F3" s="13"/>
      <c r="G3" s="13"/>
      <c r="H3" s="13"/>
      <c r="I3" s="43"/>
      <c r="J3" s="44"/>
      <c r="K3" s="45" t="s">
        <v>2</v>
      </c>
      <c r="L3" s="43"/>
    </row>
    <row r="4" spans="1:13" s="1" customFormat="1" ht="15.75">
      <c r="A4" s="14" t="s">
        <v>3</v>
      </c>
      <c r="B4" s="14" t="s">
        <v>4</v>
      </c>
      <c r="C4" s="14" t="s">
        <v>5</v>
      </c>
      <c r="D4" s="14" t="s">
        <v>6</v>
      </c>
      <c r="E4" s="15" t="s">
        <v>7</v>
      </c>
      <c r="F4" s="16" t="s">
        <v>8</v>
      </c>
      <c r="G4" s="16" t="s">
        <v>9</v>
      </c>
      <c r="H4" s="16" t="s">
        <v>10</v>
      </c>
      <c r="I4" s="14" t="s">
        <v>11</v>
      </c>
      <c r="J4" s="46" t="s">
        <v>12</v>
      </c>
      <c r="K4" s="14" t="s">
        <v>13</v>
      </c>
      <c r="L4" s="14" t="s">
        <v>14</v>
      </c>
      <c r="M4" s="47"/>
    </row>
    <row r="5" spans="1:13" s="2" customFormat="1" ht="24" customHeight="1">
      <c r="A5" s="17">
        <v>1</v>
      </c>
      <c r="B5" s="18" t="s">
        <v>15</v>
      </c>
      <c r="C5" s="18" t="s">
        <v>27</v>
      </c>
      <c r="D5" s="18" t="s">
        <v>119</v>
      </c>
      <c r="E5" s="19" t="s">
        <v>47</v>
      </c>
      <c r="F5" s="20">
        <v>110000</v>
      </c>
      <c r="G5" s="21" t="s">
        <v>155</v>
      </c>
      <c r="H5" s="20">
        <v>10000</v>
      </c>
      <c r="I5" s="18" t="s">
        <v>126</v>
      </c>
      <c r="J5" s="48" t="s">
        <v>38</v>
      </c>
      <c r="K5" s="22" t="s">
        <v>36</v>
      </c>
      <c r="L5" s="18" t="s">
        <v>26</v>
      </c>
      <c r="M5" s="49"/>
    </row>
    <row r="6" spans="1:13" s="2" customFormat="1" ht="24">
      <c r="A6" s="17">
        <v>2</v>
      </c>
      <c r="B6" s="22" t="s">
        <v>15</v>
      </c>
      <c r="C6" s="22" t="s">
        <v>27</v>
      </c>
      <c r="D6" s="18" t="s">
        <v>119</v>
      </c>
      <c r="E6" s="19" t="s">
        <v>120</v>
      </c>
      <c r="F6" s="23">
        <f>19.34*10000</f>
        <v>193400</v>
      </c>
      <c r="G6" s="21" t="s">
        <v>156</v>
      </c>
      <c r="H6" s="23">
        <f>17.12*10000</f>
        <v>171200</v>
      </c>
      <c r="I6" s="26" t="s">
        <v>122</v>
      </c>
      <c r="J6" s="50" t="s">
        <v>30</v>
      </c>
      <c r="K6" s="18" t="s">
        <v>22</v>
      </c>
      <c r="L6" s="18" t="s">
        <v>23</v>
      </c>
      <c r="M6" s="51"/>
    </row>
    <row r="7" spans="1:13" s="2" customFormat="1" ht="24">
      <c r="A7" s="17">
        <v>3</v>
      </c>
      <c r="B7" s="22" t="s">
        <v>15</v>
      </c>
      <c r="C7" s="22" t="s">
        <v>27</v>
      </c>
      <c r="D7" s="18" t="s">
        <v>119</v>
      </c>
      <c r="E7" s="19" t="s">
        <v>124</v>
      </c>
      <c r="F7" s="24">
        <f>18*10000</f>
        <v>180000</v>
      </c>
      <c r="G7" s="25" t="s">
        <v>157</v>
      </c>
      <c r="H7" s="24">
        <f>9*10000</f>
        <v>90000</v>
      </c>
      <c r="I7" s="26" t="s">
        <v>126</v>
      </c>
      <c r="J7" s="48" t="s">
        <v>21</v>
      </c>
      <c r="K7" s="18" t="s">
        <v>22</v>
      </c>
      <c r="L7" s="18" t="s">
        <v>23</v>
      </c>
      <c r="M7" s="51"/>
    </row>
    <row r="8" spans="1:13" s="2" customFormat="1" ht="24">
      <c r="A8" s="17">
        <v>4</v>
      </c>
      <c r="B8" s="22" t="s">
        <v>15</v>
      </c>
      <c r="C8" s="22" t="s">
        <v>27</v>
      </c>
      <c r="D8" s="18" t="s">
        <v>119</v>
      </c>
      <c r="E8" s="19" t="s">
        <v>127</v>
      </c>
      <c r="F8" s="24">
        <f>4*10000</f>
        <v>40000</v>
      </c>
      <c r="G8" s="25" t="s">
        <v>157</v>
      </c>
      <c r="H8" s="24">
        <f>4*10000</f>
        <v>40000</v>
      </c>
      <c r="I8" s="26" t="s">
        <v>126</v>
      </c>
      <c r="J8" s="48" t="s">
        <v>21</v>
      </c>
      <c r="K8" s="18" t="s">
        <v>22</v>
      </c>
      <c r="L8" s="18" t="s">
        <v>23</v>
      </c>
      <c r="M8" s="51"/>
    </row>
    <row r="9" spans="1:13" s="2" customFormat="1" ht="15.75">
      <c r="A9" s="17">
        <v>5</v>
      </c>
      <c r="B9" s="22" t="s">
        <v>15</v>
      </c>
      <c r="C9" s="22" t="s">
        <v>27</v>
      </c>
      <c r="D9" s="18" t="s">
        <v>119</v>
      </c>
      <c r="E9" s="26" t="s">
        <v>53</v>
      </c>
      <c r="F9" s="24">
        <f>35*10000</f>
        <v>350000</v>
      </c>
      <c r="G9" s="27" t="s">
        <v>128</v>
      </c>
      <c r="H9" s="24">
        <v>0</v>
      </c>
      <c r="I9" s="26" t="s">
        <v>126</v>
      </c>
      <c r="J9" s="48" t="s">
        <v>21</v>
      </c>
      <c r="K9" s="18" t="s">
        <v>22</v>
      </c>
      <c r="L9" s="18" t="s">
        <v>23</v>
      </c>
      <c r="M9" s="51"/>
    </row>
    <row r="10" spans="1:13" s="2" customFormat="1" ht="24">
      <c r="A10" s="17">
        <v>6</v>
      </c>
      <c r="B10" s="22" t="s">
        <v>15</v>
      </c>
      <c r="C10" s="22" t="s">
        <v>27</v>
      </c>
      <c r="D10" s="22" t="s">
        <v>119</v>
      </c>
      <c r="E10" s="19" t="s">
        <v>129</v>
      </c>
      <c r="F10" s="28">
        <f>8*10000</f>
        <v>80000</v>
      </c>
      <c r="G10" s="29" t="s">
        <v>44</v>
      </c>
      <c r="H10" s="24">
        <v>0</v>
      </c>
      <c r="I10" s="22" t="s">
        <v>131</v>
      </c>
      <c r="J10" s="48" t="s">
        <v>132</v>
      </c>
      <c r="K10" s="22" t="s">
        <v>31</v>
      </c>
      <c r="L10" s="22" t="s">
        <v>26</v>
      </c>
      <c r="M10" s="51"/>
    </row>
    <row r="11" spans="1:13" s="2" customFormat="1" ht="24">
      <c r="A11" s="17">
        <v>7</v>
      </c>
      <c r="B11" s="30" t="s">
        <v>15</v>
      </c>
      <c r="C11" s="22" t="s">
        <v>27</v>
      </c>
      <c r="D11" s="22" t="s">
        <v>119</v>
      </c>
      <c r="E11" s="31" t="s">
        <v>134</v>
      </c>
      <c r="F11" s="28">
        <f>51.4*10000</f>
        <v>514000</v>
      </c>
      <c r="G11" s="29" t="s">
        <v>158</v>
      </c>
      <c r="H11" s="32">
        <f>51.4*10000</f>
        <v>514000</v>
      </c>
      <c r="I11" s="30" t="s">
        <v>136</v>
      </c>
      <c r="J11" s="50" t="s">
        <v>30</v>
      </c>
      <c r="K11" s="30" t="s">
        <v>25</v>
      </c>
      <c r="L11" s="30" t="s">
        <v>23</v>
      </c>
      <c r="M11" s="51"/>
    </row>
    <row r="12" spans="1:13" s="2" customFormat="1" ht="24">
      <c r="A12" s="17">
        <v>8</v>
      </c>
      <c r="B12" s="30" t="s">
        <v>15</v>
      </c>
      <c r="C12" s="22" t="s">
        <v>27</v>
      </c>
      <c r="D12" s="22" t="s">
        <v>119</v>
      </c>
      <c r="E12" s="31" t="s">
        <v>134</v>
      </c>
      <c r="F12" s="28">
        <f>2.37*10000</f>
        <v>23700</v>
      </c>
      <c r="G12" s="29" t="s">
        <v>158</v>
      </c>
      <c r="H12" s="32">
        <v>0</v>
      </c>
      <c r="I12" s="30" t="s">
        <v>136</v>
      </c>
      <c r="J12" s="50" t="s">
        <v>30</v>
      </c>
      <c r="K12" s="30" t="s">
        <v>25</v>
      </c>
      <c r="L12" s="30" t="s">
        <v>26</v>
      </c>
      <c r="M12" s="51"/>
    </row>
    <row r="14" spans="1:10" ht="15.75">
      <c r="A14" s="11" t="s">
        <v>148</v>
      </c>
      <c r="B14" s="11"/>
      <c r="C14" s="11"/>
      <c r="D14" s="11"/>
      <c r="E14" s="33"/>
      <c r="F14" s="34"/>
      <c r="G14" s="34"/>
      <c r="H14" s="34"/>
      <c r="I14" s="11"/>
      <c r="J14" s="52"/>
    </row>
    <row r="15" spans="1:10" ht="15.75">
      <c r="A15" s="11" t="s">
        <v>149</v>
      </c>
      <c r="B15" s="35"/>
      <c r="C15" s="35"/>
      <c r="D15" s="35"/>
      <c r="E15" s="36"/>
      <c r="F15" s="37"/>
      <c r="G15" s="37"/>
      <c r="H15" s="37"/>
      <c r="I15" s="35"/>
      <c r="J15" s="53"/>
    </row>
    <row r="16" spans="1:9" ht="15.75">
      <c r="A16" s="38" t="s">
        <v>150</v>
      </c>
      <c r="B16" s="35"/>
      <c r="C16" s="35"/>
      <c r="D16" s="35"/>
      <c r="E16" s="36"/>
      <c r="F16" s="37"/>
      <c r="G16" s="37"/>
      <c r="H16" s="37"/>
      <c r="I16" s="35"/>
    </row>
    <row r="17" spans="1:9" ht="15.75">
      <c r="A17" s="38" t="s">
        <v>151</v>
      </c>
      <c r="B17" s="35"/>
      <c r="C17" s="35"/>
      <c r="D17" s="35"/>
      <c r="E17" s="36"/>
      <c r="F17" s="37"/>
      <c r="G17" s="37"/>
      <c r="H17" s="37"/>
      <c r="I17" s="35"/>
    </row>
    <row r="18" spans="1:9" ht="15.75">
      <c r="A18" s="39" t="s">
        <v>152</v>
      </c>
      <c r="B18" s="40"/>
      <c r="C18" s="40"/>
      <c r="D18" s="40"/>
      <c r="E18" s="36"/>
      <c r="F18" s="41"/>
      <c r="G18" s="41"/>
      <c r="H18" s="41"/>
      <c r="I18" s="40"/>
    </row>
    <row r="19" spans="1:9" ht="15.75">
      <c r="A19" s="38" t="s">
        <v>153</v>
      </c>
      <c r="B19" s="35"/>
      <c r="C19" s="35"/>
      <c r="D19" s="35"/>
      <c r="E19" s="36"/>
      <c r="F19" s="37"/>
      <c r="G19" s="37"/>
      <c r="H19" s="37"/>
      <c r="I19" s="35"/>
    </row>
    <row r="20" spans="1:9" ht="15.75">
      <c r="A20" s="38" t="s">
        <v>154</v>
      </c>
      <c r="B20" s="35"/>
      <c r="C20" s="35"/>
      <c r="D20" s="35"/>
      <c r="E20" s="36"/>
      <c r="F20" s="37"/>
      <c r="G20" s="37"/>
      <c r="H20" s="37"/>
      <c r="I20" s="35"/>
    </row>
  </sheetData>
  <sheetProtection/>
  <mergeCells count="9">
    <mergeCell ref="A1:L1"/>
    <mergeCell ref="A3:D3"/>
    <mergeCell ref="A14:J14"/>
    <mergeCell ref="A15:J15"/>
    <mergeCell ref="A16:I16"/>
    <mergeCell ref="A17:I17"/>
    <mergeCell ref="A18:I18"/>
    <mergeCell ref="A19:I19"/>
    <mergeCell ref="A20:I20"/>
  </mergeCells>
  <printOptions/>
  <pageMargins left="0.7513888888888889" right="0.7513888888888889" top="1" bottom="1" header="0.5118055555555555" footer="0.5118055555555555"/>
  <pageSetup fitToHeight="0" fitToWidth="1" horizontalDpi="600" verticalDpi="600" orientation="landscape" paperSize="8" scale="6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qq</dc:creator>
  <cp:keywords/>
  <dc:description/>
  <cp:lastModifiedBy>WPS_1602501021</cp:lastModifiedBy>
  <dcterms:created xsi:type="dcterms:W3CDTF">2021-11-05T09:06:59Z</dcterms:created>
  <dcterms:modified xsi:type="dcterms:W3CDTF">2023-06-29T09:11:55Z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11</vt:lpwstr>
  </property>
  <property fmtid="{D5CDD505-2E9C-101B-9397-08002B2CF9AE}" pid="5" name="I">
    <vt:lpwstr>EE810149F57D45CAB22A0539C42C940A_12</vt:lpwstr>
  </property>
</Properties>
</file>