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<sst xmlns="http://schemas.openxmlformats.org/spreadsheetml/2006/main" count="11" uniqueCount="11">
  <si>
    <t>附件1</t>
  </si>
  <si>
    <t>体检人员名单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</si>
  <si>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</si>
  <si>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rFont val="宋体"/>
        <family val="0"/>
      </rPr>
      <t>职位代码</t>
    </r>
  </si>
  <si>
    <r>
      <rPr>
        <b/>
        <sz val="11"/>
        <rFont val="宋体"/>
        <family val="0"/>
      </rPr>
      <t>准考证号</t>
    </r>
  </si>
  <si>
    <r>
      <rPr>
        <b/>
        <sz val="11"/>
        <rFont val="宋体"/>
        <family val="0"/>
      </rPr>
      <t>公共基础知识</t>
    </r>
  </si>
  <si>
    <r>
      <rPr>
        <b/>
        <sz val="11"/>
        <rFont val="宋体"/>
        <family val="0"/>
      </rPr>
      <t>卫生基础知识</t>
    </r>
  </si>
  <si>
    <t>笔试成绩</t>
  </si>
  <si>
    <t>面试成绩</t>
  </si>
  <si>
    <t>最终成绩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</si>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</sst>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宋体"/>
      <family val="0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177" fontId="53" fillId="0" borderId="11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Normal="90" zoomScaleSheetLayoutView="100" workbookViewId="0" topLeftCell="A1">
      <selection activeCell="A2" sqref="A2:I2"/>
    </sheetView>
  </sheetViews>
  <sheetFormatPr defaultColWidth="9.00390625" defaultRowHeight="16.5" customHeight="1"/>
  <cols>
    <col min="1" max="1" width="6.421875" style="2" customWidth="1"/>
    <col min="2" max="2" width="10.421875" style="2" customWidth="1"/>
    <col min="3" max="3" width="13.57421875" style="2" customWidth="1"/>
    <col min="4" max="5" width="13.8515625" style="2" customWidth="1"/>
    <col min="6" max="8" width="9.7109375" style="2" customWidth="1"/>
    <col min="9" max="9" width="7.421875" style="2" customWidth="1"/>
    <col min="10" max="16384" width="9.00390625" style="2" customWidth="1"/>
  </cols>
  <sheetData>
    <row r="1" spans="1:9" ht="28.5" customHeight="1">
      <c r="A1" s="3" t="s">
        <v>0</v>
      </c>
      <c r="B1" s="4"/>
      <c r="C1" s="4"/>
      <c r="D1" s="4"/>
      <c r="E1" s="4"/>
      <c r="F1" s="4"/>
      <c r="G1" s="4"/>
      <c r="H1" s="4"/>
      <c r="I1" s="15"/>
    </row>
    <row r="2" spans="1:9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3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  <c r="I3" s="9" t="s">
        <v>10</v>
      </c>
    </row>
    <row r="4" spans="1:9" ht="27" customHeight="1">
      <c r="A4" s="10">
        <v>1</v>
      </c>
      <c r="B4" s="10" t="str">
        <f>"202301"</f>
        <v>202301</v>
      </c>
      <c r="C4" s="10" t="str">
        <f>"202305270112"</f>
        <v>202305270112</v>
      </c>
      <c r="D4" s="11">
        <v>54.6</v>
      </c>
      <c r="E4" s="12">
        <v>85.2</v>
      </c>
      <c r="F4" s="13">
        <f>D4*0.4+E4*0.6</f>
        <v>72.96000000000001</v>
      </c>
      <c r="G4" s="10">
        <v>77</v>
      </c>
      <c r="H4" s="12">
        <f>F4*0.6+G4*0.4</f>
        <v>74.57600000000001</v>
      </c>
      <c r="I4" s="16"/>
    </row>
    <row r="5" spans="1:9" ht="27" customHeight="1">
      <c r="A5" s="10">
        <v>2</v>
      </c>
      <c r="B5" s="10" t="str">
        <f>"202301"</f>
        <v>202301</v>
      </c>
      <c r="C5" s="10" t="str">
        <f>"202305270115"</f>
        <v>202305270115</v>
      </c>
      <c r="D5" s="11">
        <v>61.4</v>
      </c>
      <c r="E5" s="12">
        <v>62.4</v>
      </c>
      <c r="F5" s="13">
        <f>D5*0.4+E5*0.6</f>
        <v>62</v>
      </c>
      <c r="G5" s="10">
        <v>77.2</v>
      </c>
      <c r="H5" s="12">
        <f>F5*0.6+G5*0.4</f>
        <v>68.08</v>
      </c>
      <c r="I5" s="17"/>
    </row>
    <row r="6" spans="1:9" ht="27" customHeight="1">
      <c r="A6" s="10">
        <v>3</v>
      </c>
      <c r="B6" s="10" t="str">
        <f>"202301"</f>
        <v>202301</v>
      </c>
      <c r="C6" s="10" t="str">
        <f>"202305270103"</f>
        <v>202305270103</v>
      </c>
      <c r="D6" s="11">
        <v>62.6</v>
      </c>
      <c r="E6" s="12">
        <v>65</v>
      </c>
      <c r="F6" s="13">
        <f>D6*0.4+E6*0.6</f>
        <v>64.04</v>
      </c>
      <c r="G6" s="10">
        <v>71</v>
      </c>
      <c r="H6" s="12">
        <f>F6*0.6+G6*0.4</f>
        <v>66.824</v>
      </c>
      <c r="I6" s="17"/>
    </row>
    <row r="7" spans="1:9" ht="27" customHeight="1">
      <c r="A7" s="10">
        <v>4</v>
      </c>
      <c r="B7" s="10" t="str">
        <f aca="true" t="shared" si="0" ref="B7:B9">"202302"</f>
        <v>202302</v>
      </c>
      <c r="C7" s="10" t="str">
        <f>"202305270121"</f>
        <v>202305270121</v>
      </c>
      <c r="D7" s="11">
        <v>53.4</v>
      </c>
      <c r="E7" s="12">
        <v>71.6</v>
      </c>
      <c r="F7" s="13">
        <f>D7*0.4+E7*0.6</f>
        <v>64.32</v>
      </c>
      <c r="G7" s="10">
        <v>73</v>
      </c>
      <c r="H7" s="12">
        <f>F7*0.6+G7*0.4</f>
        <v>67.792</v>
      </c>
      <c r="I7" s="17"/>
    </row>
    <row r="8" spans="1:9" ht="27" customHeight="1">
      <c r="A8" s="10">
        <v>5</v>
      </c>
      <c r="B8" s="10" t="str">
        <f t="shared" si="0"/>
        <v>202302</v>
      </c>
      <c r="C8" s="10" t="str">
        <f>"202305270125"</f>
        <v>202305270125</v>
      </c>
      <c r="D8" s="11">
        <v>58.4</v>
      </c>
      <c r="E8" s="12">
        <v>63.6</v>
      </c>
      <c r="F8" s="13">
        <f>D8*0.4+E8*0.6</f>
        <v>61.519999999999996</v>
      </c>
      <c r="G8" s="10">
        <v>75.6</v>
      </c>
      <c r="H8" s="12">
        <f>F8*0.6+G8*0.4</f>
        <v>67.152</v>
      </c>
      <c r="I8" s="17"/>
    </row>
    <row r="9" spans="1:9" ht="27" customHeight="1">
      <c r="A9" s="10">
        <v>6</v>
      </c>
      <c r="B9" s="10" t="str">
        <f t="shared" si="0"/>
        <v>202302</v>
      </c>
      <c r="C9" s="10" t="str">
        <f>"202305270122"</f>
        <v>202305270122</v>
      </c>
      <c r="D9" s="11">
        <v>60.6</v>
      </c>
      <c r="E9" s="12">
        <v>61.8</v>
      </c>
      <c r="F9" s="13">
        <f>D9*0.4+E9*0.6</f>
        <v>61.32</v>
      </c>
      <c r="G9" s="10">
        <v>75.4</v>
      </c>
      <c r="H9" s="12">
        <f>F9*0.6+G9*0.4</f>
        <v>66.952</v>
      </c>
      <c r="I9" s="17"/>
    </row>
    <row r="10" spans="1:9" ht="27" customHeight="1">
      <c r="A10" s="10">
        <v>7</v>
      </c>
      <c r="B10" s="10" t="str">
        <f>"202303"</f>
        <v>202303</v>
      </c>
      <c r="C10" s="10" t="str">
        <f>"202305270129"</f>
        <v>202305270129</v>
      </c>
      <c r="D10" s="11">
        <v>61.2</v>
      </c>
      <c r="E10" s="12">
        <v>68.6</v>
      </c>
      <c r="F10" s="13">
        <f>D10*0.4+E10*0.6</f>
        <v>65.64</v>
      </c>
      <c r="G10" s="10">
        <v>76.6</v>
      </c>
      <c r="H10" s="12">
        <f>F10*0.6+G10*0.4</f>
        <v>70.024</v>
      </c>
      <c r="I10" s="17"/>
    </row>
    <row r="11" spans="1:9" ht="27" customHeight="1">
      <c r="A11" s="10">
        <v>8</v>
      </c>
      <c r="B11" s="10" t="str">
        <f>"202303"</f>
        <v>202303</v>
      </c>
      <c r="C11" s="10" t="str">
        <f>"202305270203"</f>
        <v>202305270203</v>
      </c>
      <c r="D11" s="11">
        <v>67.6</v>
      </c>
      <c r="E11" s="12">
        <v>67.4</v>
      </c>
      <c r="F11" s="13">
        <f>D11*0.4+E11*0.6</f>
        <v>67.48</v>
      </c>
      <c r="G11" s="10">
        <v>72.2</v>
      </c>
      <c r="H11" s="12">
        <f>F11*0.6+G11*0.4</f>
        <v>69.368</v>
      </c>
      <c r="I11" s="17"/>
    </row>
    <row r="12" spans="1:9" ht="27" customHeight="1">
      <c r="A12" s="10">
        <v>9</v>
      </c>
      <c r="B12" s="10" t="str">
        <f>"202304"</f>
        <v>202304</v>
      </c>
      <c r="C12" s="10" t="str">
        <f>"202305270225"</f>
        <v>202305270225</v>
      </c>
      <c r="D12" s="11">
        <v>62.2</v>
      </c>
      <c r="E12" s="12">
        <v>67.2</v>
      </c>
      <c r="F12" s="13">
        <f>D12*0.4+E12*0.6</f>
        <v>65.2</v>
      </c>
      <c r="G12" s="10">
        <v>76.6</v>
      </c>
      <c r="H12" s="12">
        <f>F12*0.6+G12*0.4</f>
        <v>69.75999999999999</v>
      </c>
      <c r="I12" s="17"/>
    </row>
    <row r="13" spans="1:9" ht="27" customHeight="1">
      <c r="A13" s="10">
        <v>10</v>
      </c>
      <c r="B13" s="10">
        <v>202305</v>
      </c>
      <c r="C13" s="10" t="str">
        <f>"202305270618"</f>
        <v>202305270618</v>
      </c>
      <c r="D13" s="11">
        <v>60.2</v>
      </c>
      <c r="E13" s="12">
        <v>81</v>
      </c>
      <c r="F13" s="13">
        <f>D13*0.4+E13*0.6</f>
        <v>72.68</v>
      </c>
      <c r="G13" s="10">
        <v>82.4</v>
      </c>
      <c r="H13" s="12">
        <f>F13*0.6+G13*0.4</f>
        <v>76.56800000000001</v>
      </c>
      <c r="I13" s="17"/>
    </row>
    <row r="14" spans="1:9" ht="27" customHeight="1">
      <c r="A14" s="10">
        <v>11</v>
      </c>
      <c r="B14" s="10">
        <v>202305</v>
      </c>
      <c r="C14" s="10" t="str">
        <f>"202305270328"</f>
        <v>202305270328</v>
      </c>
      <c r="D14" s="11">
        <v>57.4</v>
      </c>
      <c r="E14" s="12">
        <v>73.2</v>
      </c>
      <c r="F14" s="13">
        <f>D14*0.4+E14*0.6</f>
        <v>66.88</v>
      </c>
      <c r="G14" s="10">
        <v>81.6</v>
      </c>
      <c r="H14" s="12">
        <f>F14*0.6+G14*0.4</f>
        <v>72.768</v>
      </c>
      <c r="I14" s="17"/>
    </row>
    <row r="15" spans="1:9" ht="27" customHeight="1">
      <c r="A15" s="10">
        <v>12</v>
      </c>
      <c r="B15" s="10">
        <v>202305</v>
      </c>
      <c r="C15" s="10" t="str">
        <f>"202305270616"</f>
        <v>202305270616</v>
      </c>
      <c r="D15" s="11">
        <v>61.6</v>
      </c>
      <c r="E15" s="12">
        <v>65.2</v>
      </c>
      <c r="F15" s="13">
        <f>D15*0.4+E15*0.6</f>
        <v>63.76</v>
      </c>
      <c r="G15" s="10">
        <v>79.4</v>
      </c>
      <c r="H15" s="12">
        <f>F15*0.6+G15*0.4</f>
        <v>70.016</v>
      </c>
      <c r="I15" s="17"/>
    </row>
    <row r="16" spans="1:9" ht="27" customHeight="1">
      <c r="A16" s="10">
        <v>13</v>
      </c>
      <c r="B16" s="10">
        <v>202305</v>
      </c>
      <c r="C16" s="10" t="str">
        <f>"202305270606"</f>
        <v>202305270606</v>
      </c>
      <c r="D16" s="11">
        <v>51.6</v>
      </c>
      <c r="E16" s="12">
        <v>70.8</v>
      </c>
      <c r="F16" s="13">
        <f>D16*0.4+E16*0.6</f>
        <v>63.12</v>
      </c>
      <c r="G16" s="10">
        <v>70.8</v>
      </c>
      <c r="H16" s="12">
        <f>F16*0.6+G16*0.4</f>
        <v>66.19200000000001</v>
      </c>
      <c r="I16" s="17"/>
    </row>
    <row r="17" spans="1:9" ht="27" customHeight="1">
      <c r="A17" s="10">
        <v>14</v>
      </c>
      <c r="B17" s="10" t="str">
        <f>"202306"</f>
        <v>202306</v>
      </c>
      <c r="C17" s="10" t="str">
        <f>"202305270710"</f>
        <v>202305270710</v>
      </c>
      <c r="D17" s="11">
        <v>69.2</v>
      </c>
      <c r="E17" s="12">
        <v>63.6</v>
      </c>
      <c r="F17" s="13">
        <f>D17*0.4+E17*0.6</f>
        <v>65.84</v>
      </c>
      <c r="G17" s="10">
        <v>84.4</v>
      </c>
      <c r="H17" s="12">
        <f>F17*0.6+G17*0.4</f>
        <v>73.26400000000001</v>
      </c>
      <c r="I17" s="17"/>
    </row>
    <row r="18" spans="1:9" ht="27" customHeight="1">
      <c r="A18" s="10">
        <v>15</v>
      </c>
      <c r="B18" s="14">
        <v>202307</v>
      </c>
      <c r="C18" s="10" t="str">
        <f>"202305270714"</f>
        <v>202305270714</v>
      </c>
      <c r="D18" s="11">
        <v>66</v>
      </c>
      <c r="E18" s="12">
        <v>63</v>
      </c>
      <c r="F18" s="13">
        <f>D18*0.4+E18*0.6</f>
        <v>64.2</v>
      </c>
      <c r="G18" s="10">
        <v>77.4</v>
      </c>
      <c r="H18" s="12">
        <f>F18*0.6+G18*0.4</f>
        <v>69.48</v>
      </c>
      <c r="I18" s="17"/>
    </row>
    <row r="19" spans="1:9" ht="27" customHeight="1">
      <c r="A19" s="10">
        <v>16</v>
      </c>
      <c r="B19" s="10" t="str">
        <f>"202309"</f>
        <v>202309</v>
      </c>
      <c r="C19" s="10" t="str">
        <f>"202305270829"</f>
        <v>202305270829</v>
      </c>
      <c r="D19" s="11">
        <v>60.6</v>
      </c>
      <c r="E19" s="12">
        <v>60.2</v>
      </c>
      <c r="F19" s="13">
        <f>D19*0.4+E19*0.6</f>
        <v>60.36</v>
      </c>
      <c r="G19" s="10">
        <v>73.6</v>
      </c>
      <c r="H19" s="12">
        <f>F19*0.6+G19*0.4</f>
        <v>65.656</v>
      </c>
      <c r="I19" s="17"/>
    </row>
    <row r="20" spans="1:9" ht="27" customHeight="1">
      <c r="A20" s="10">
        <v>17</v>
      </c>
      <c r="B20" s="10" t="str">
        <f>"202310"</f>
        <v>202310</v>
      </c>
      <c r="C20" s="10" t="str">
        <f>"202305270920"</f>
        <v>202305270920</v>
      </c>
      <c r="D20" s="11">
        <v>65.2</v>
      </c>
      <c r="E20" s="12">
        <v>62</v>
      </c>
      <c r="F20" s="13">
        <f>D20*0.4+E20*0.6</f>
        <v>63.28</v>
      </c>
      <c r="G20" s="10">
        <v>79</v>
      </c>
      <c r="H20" s="12">
        <f>F20*0.6+G20*0.4</f>
        <v>69.568</v>
      </c>
      <c r="I20" s="17"/>
    </row>
    <row r="21" spans="1:9" ht="27" customHeight="1">
      <c r="A21" s="10">
        <v>18</v>
      </c>
      <c r="B21" s="10" t="str">
        <f>"202310"</f>
        <v>202310</v>
      </c>
      <c r="C21" s="10" t="str">
        <f>"202305271007"</f>
        <v>202305271007</v>
      </c>
      <c r="D21" s="11">
        <v>57</v>
      </c>
      <c r="E21" s="12">
        <v>62.6</v>
      </c>
      <c r="F21" s="13">
        <f>D21*0.4+E21*0.6</f>
        <v>60.36</v>
      </c>
      <c r="G21" s="10">
        <v>75</v>
      </c>
      <c r="H21" s="12">
        <f>F21*0.6+G21*0.4</f>
        <v>66.21600000000001</v>
      </c>
      <c r="I21" s="17"/>
    </row>
    <row r="22" spans="1:9" ht="27" customHeight="1">
      <c r="A22" s="10">
        <v>19</v>
      </c>
      <c r="B22" s="10" t="str">
        <f>"202311"</f>
        <v>202311</v>
      </c>
      <c r="C22" s="10" t="str">
        <f>"202305271127"</f>
        <v>202305271127</v>
      </c>
      <c r="D22" s="11">
        <v>65.2</v>
      </c>
      <c r="E22" s="12">
        <v>61.2</v>
      </c>
      <c r="F22" s="13">
        <f>D22*0.4+E22*0.6</f>
        <v>62.8</v>
      </c>
      <c r="G22" s="10">
        <v>76.6</v>
      </c>
      <c r="H22" s="12">
        <f>F22*0.6+G22*0.4</f>
        <v>68.32</v>
      </c>
      <c r="I22" s="16"/>
    </row>
  </sheetData>
  <sheetProtection/>
  <mergeCells count="2">
    <mergeCell ref="A1:H1"/>
    <mergeCell ref="A2:I2"/>
  </mergeCells>
  <printOptions/>
  <pageMargins left="0.5118055555555555" right="0.39305555555555555" top="0.8263888888888888" bottom="0.35" header="0.51" footer="0.31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李国华</dc:creator>
  <cp:keywords/>
  <dc:description/>
  <cp:lastModifiedBy>lx</cp:lastModifiedBy>
  <cp:lastPrinted>2023-07-01T09:36:37Z</cp:lastPrinted>
  <dcterms:created xsi:type="dcterms:W3CDTF">2021-05-20T06:41:44Z</dcterms:created>
  <dcterms:modified xsi:type="dcterms:W3CDTF">2023-07-04T03:39:30Z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78F6A8EE615C45008DB7C2DCD3D22165_13</vt:lpwstr>
  </property>
  <property fmtid="{D5CDD505-2E9C-101B-9397-08002B2CF9AE}" pid="4" name="KSOProductBuildV">
    <vt:lpwstr>2052-11.1.0.14309</vt:lpwstr>
  </property>
</Properties>
</file>